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b056929\AppData\Roaming\cBrain\F2-Work\Temp\10254369\"/>
    </mc:Choice>
  </mc:AlternateContent>
  <xr:revisionPtr revIDLastSave="0" documentId="13_ncr:1_{E88CBF29-B9FA-4407-A5FC-FE7E0947E391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Beregner af borgmestervederla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" i="1" l="1"/>
  <c r="D5" i="1"/>
  <c r="B15" i="1"/>
  <c r="B10" i="1" l="1"/>
  <c r="C12" i="1" s="1"/>
  <c r="C10" i="1"/>
  <c r="D10" i="1"/>
  <c r="E10" i="1"/>
  <c r="M10" i="1"/>
  <c r="I10" i="1"/>
  <c r="L10" i="1"/>
  <c r="G10" i="1"/>
  <c r="F10" i="1"/>
  <c r="H10" i="1"/>
  <c r="K10" i="1"/>
  <c r="J10" i="1"/>
  <c r="D12" i="1" l="1"/>
  <c r="E12" i="1" l="1"/>
  <c r="F12" i="1" s="1"/>
  <c r="G12" i="1" l="1"/>
  <c r="H12" i="1" l="1"/>
  <c r="I12" i="1" l="1"/>
  <c r="J12" i="1" l="1"/>
  <c r="K12" i="1" l="1"/>
  <c r="L12" i="1" l="1"/>
  <c r="M12" i="1" l="1"/>
  <c r="D6" i="1" l="1"/>
  <c r="B13" i="1" s="1"/>
  <c r="B14" i="1" l="1"/>
  <c r="C13" i="1"/>
  <c r="B16" i="1"/>
  <c r="B17" i="1" s="1"/>
  <c r="C15" i="1" l="1"/>
  <c r="B18" i="1"/>
  <c r="D13" i="1"/>
  <c r="C14" i="1"/>
  <c r="D14" i="1" l="1"/>
  <c r="E13" i="1"/>
  <c r="B19" i="1"/>
  <c r="C16" i="1"/>
  <c r="C17" i="1" l="1"/>
  <c r="C18" i="1" s="1"/>
  <c r="D15" i="1"/>
  <c r="E14" i="1"/>
  <c r="F13" i="1"/>
  <c r="G13" i="1" l="1"/>
  <c r="F14" i="1"/>
  <c r="C19" i="1"/>
  <c r="D16" i="1"/>
  <c r="E15" i="1" s="1"/>
  <c r="H13" i="1" l="1"/>
  <c r="G14" i="1"/>
  <c r="E16" i="1"/>
  <c r="E17" i="1" s="1"/>
  <c r="E18" i="1" s="1"/>
  <c r="D17" i="1"/>
  <c r="D18" i="1" s="1"/>
  <c r="I13" i="1" l="1"/>
  <c r="H14" i="1"/>
  <c r="F15" i="1"/>
  <c r="D19" i="1"/>
  <c r="E19" i="1"/>
  <c r="J13" i="1" l="1"/>
  <c r="I14" i="1"/>
  <c r="F16" i="1"/>
  <c r="F17" i="1" s="1"/>
  <c r="F18" i="1" s="1"/>
  <c r="F19" i="1" s="1"/>
  <c r="K13" i="1" l="1"/>
  <c r="J14" i="1"/>
  <c r="G15" i="1"/>
  <c r="G16" i="1" s="1"/>
  <c r="L13" i="1" l="1"/>
  <c r="K14" i="1"/>
  <c r="H15" i="1"/>
  <c r="H16" i="1" s="1"/>
  <c r="G17" i="1"/>
  <c r="G18" i="1" s="1"/>
  <c r="G19" i="1" s="1"/>
  <c r="M13" i="1" l="1"/>
  <c r="M14" i="1" s="1"/>
  <c r="L14" i="1"/>
  <c r="I15" i="1"/>
  <c r="I16" i="1" s="1"/>
  <c r="H17" i="1"/>
  <c r="H18" i="1" s="1"/>
  <c r="H19" i="1" s="1"/>
  <c r="J15" i="1" l="1"/>
  <c r="I17" i="1"/>
  <c r="I18" i="1" s="1"/>
  <c r="I19" i="1" s="1"/>
  <c r="J16" i="1" l="1"/>
  <c r="J17" i="1" s="1"/>
  <c r="J18" i="1" s="1"/>
  <c r="J19" i="1" s="1"/>
  <c r="K15" i="1" l="1"/>
  <c r="K16" i="1" l="1"/>
  <c r="K17" i="1" s="1"/>
  <c r="K18" i="1" s="1"/>
  <c r="K19" i="1" s="1"/>
  <c r="L15" i="1" l="1"/>
  <c r="L16" i="1" s="1"/>
  <c r="L17" i="1" s="1"/>
  <c r="L18" i="1" s="1"/>
  <c r="L19" i="1" s="1"/>
  <c r="M15" i="1" l="1"/>
  <c r="M16" i="1" s="1"/>
  <c r="M17" i="1" l="1"/>
  <c r="M18" i="1" s="1"/>
  <c r="M19" i="1" l="1"/>
  <c r="D7" i="1" s="1"/>
</calcChain>
</file>

<file path=xl/sharedStrings.xml><?xml version="1.0" encoding="utf-8"?>
<sst xmlns="http://schemas.openxmlformats.org/spreadsheetml/2006/main" count="22" uniqueCount="22">
  <si>
    <t>Input</t>
  </si>
  <si>
    <t>Beregning</t>
  </si>
  <si>
    <t>Måned</t>
  </si>
  <si>
    <t>Antal måneder</t>
  </si>
  <si>
    <t>Teknisk</t>
  </si>
  <si>
    <t>Tast selv ind i grønne felter</t>
  </si>
  <si>
    <t>Bruttoudbetaling af eftervederlag ( u. modregning)</t>
  </si>
  <si>
    <t>Modregningsfri grundbeløb (korrigeres med omregningsfaktor). Beløbet kan findes under "Oversigter over vederlag" på følgende hjemmeside: https://www.ism.dk/indenrigs/kommuner-og-regioners-styrelse/loen-vederlag-og-pensioner</t>
  </si>
  <si>
    <t>Modregningsfri beløb (før modregning i den pågældende måned)</t>
  </si>
  <si>
    <t>A: Modregningsfrit beløb udbetalt</t>
  </si>
  <si>
    <t>Sidst ydede månedlige borgmestervederlag</t>
  </si>
  <si>
    <t>Antal påbegyndte hele år</t>
  </si>
  <si>
    <t>AM-pligtig indkomst</t>
  </si>
  <si>
    <t>Samlet eftervederlag (før modregning)</t>
  </si>
  <si>
    <t>Samlet eftervederlag der skal udbetales i perioden</t>
  </si>
  <si>
    <t>Overskydende AM-pligtig indkomst fra forrige måneder</t>
  </si>
  <si>
    <t>Overskydende AM-pligtig indkomst fra senere måneder</t>
  </si>
  <si>
    <t>AM-pligtig indkomst + overskydende AM-pligtig indkomst</t>
  </si>
  <si>
    <t>A + B: Nettoudbetaling af eftervederlag</t>
  </si>
  <si>
    <t>Overskydende AM-pligtig fra senere måneder</t>
  </si>
  <si>
    <t>Akkumulerede nettoudbetalinger</t>
  </si>
  <si>
    <t>B: Eftervederlaget efter modregnet AM-pligtig indkomst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</si>
</sst>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#,##0\ &quot;kr.&quot;"/>
  </numFmts>
  <fonts count="6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164" fontId="0" fillId="3" borderId="0" xfId="1" applyNumberFormat="1" applyFont="1" applyFill="1"/>
    <xf numFmtId="164" fontId="0" fillId="4" borderId="0" xfId="1" applyNumberFormat="1" applyFont="1" applyFill="1"/>
    <xf numFmtId="165" fontId="0" fillId="4" borderId="0" xfId="1" applyNumberFormat="1" applyFont="1" applyFill="1"/>
    <xf numFmtId="0" fontId="0" fillId="0" borderId="0" xfId="0" applyAlignment="1">
      <alignment wrapText="1"/>
    </xf>
    <xf numFmtId="166" fontId="4" fillId="4" borderId="0" xfId="1" applyNumberFormat="1" applyFont="1" applyFill="1"/>
    <xf numFmtId="0" fontId="2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166" fontId="0" fillId="3" borderId="0" xfId="1" applyNumberFormat="1" applyFont="1" applyFill="1"/>
    <xf numFmtId="166" fontId="0" fillId="0" borderId="0" xfId="0" applyNumberFormat="1"/>
    <xf numFmtId="166" fontId="0" fillId="5" borderId="0" xfId="1" applyNumberFormat="1" applyFont="1" applyFill="1"/>
    <xf numFmtId="166" fontId="0" fillId="6" borderId="0" xfId="0" applyNumberFormat="1" applyFill="1"/>
    <xf numFmtId="166" fontId="0" fillId="7" borderId="0" xfId="1" applyNumberFormat="1" applyFont="1" applyFill="1"/>
  </cellXfs>
  <cellStyles count="2">
    <cellStyle name="Komma" xfId="1" builtinId="3"/>
    <cellStyle name="Normal" xfId="0" builtinId="0"/>
  </cellStyles>
  <dxfs count="2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tabSelected="1" zoomScale="115" zoomScaleNormal="115" workbookViewId="0">
      <selection activeCell="E6" sqref="E6"/>
    </sheetView>
  </sheetViews>
  <sheetFormatPr defaultRowHeight="15" x14ac:dyDescent="0.25"/>
  <cols>
    <col min="1" max="1" width="70.42578125" customWidth="1"/>
    <col min="2" max="2" width="23.42578125" bestFit="1" customWidth="1"/>
    <col min="3" max="3" width="33.42578125" customWidth="1"/>
    <col min="4" max="4" width="16" bestFit="1" customWidth="1"/>
    <col min="5" max="5" width="18" bestFit="1" customWidth="1"/>
    <col min="6" max="6" width="16" bestFit="1" customWidth="1"/>
    <col min="7" max="7" width="21.42578125" bestFit="1" customWidth="1"/>
    <col min="8" max="14" width="16" bestFit="1" customWidth="1"/>
  </cols>
  <sheetData>
    <row r="2" spans="1:13" ht="18.75" x14ac:dyDescent="0.3">
      <c r="A2" s="1" t="s">
        <v>0</v>
      </c>
      <c r="B2" t="s">
        <v>5</v>
      </c>
      <c r="C2" s="1" t="s">
        <v>1</v>
      </c>
      <c r="D2" t="s">
        <v>4</v>
      </c>
    </row>
    <row r="4" spans="1:13" x14ac:dyDescent="0.25">
      <c r="A4" t="s">
        <v>10</v>
      </c>
      <c r="B4" s="3">
        <v>100000</v>
      </c>
      <c r="C4" t="s">
        <v>13</v>
      </c>
      <c r="D4" s="4">
        <f>'Beregner af borgmestervederlag'!B4*1.5*'Beregner af borgmestervederlag'!B5</f>
        <v>600000</v>
      </c>
    </row>
    <row r="5" spans="1:13" x14ac:dyDescent="0.25">
      <c r="A5" t="s">
        <v>11</v>
      </c>
      <c r="B5" s="3">
        <v>4</v>
      </c>
      <c r="C5" t="s">
        <v>3</v>
      </c>
      <c r="D5" s="5">
        <f>B5*1.5</f>
        <v>6</v>
      </c>
    </row>
    <row r="6" spans="1:13" ht="60" x14ac:dyDescent="0.25">
      <c r="A6" s="6" t="s">
        <v>7</v>
      </c>
      <c r="B6" s="3">
        <v>0</v>
      </c>
      <c r="C6" s="6" t="s">
        <v>19</v>
      </c>
      <c r="D6" s="4">
        <f>MAX((M11+M12)-M10,0)</f>
        <v>0</v>
      </c>
    </row>
    <row r="7" spans="1:13" ht="30" x14ac:dyDescent="0.25">
      <c r="C7" s="6" t="s">
        <v>14</v>
      </c>
      <c r="D7" s="4">
        <f>M19</f>
        <v>600000</v>
      </c>
    </row>
    <row r="8" spans="1:13" x14ac:dyDescent="0.25">
      <c r="A8" s="6"/>
    </row>
    <row r="9" spans="1:13" x14ac:dyDescent="0.25">
      <c r="A9" s="2" t="s">
        <v>2</v>
      </c>
      <c r="B9" s="2">
        <v>1</v>
      </c>
      <c r="C9" s="2">
        <v>2</v>
      </c>
      <c r="D9" s="2">
        <v>3</v>
      </c>
      <c r="E9" s="2">
        <v>4</v>
      </c>
      <c r="F9" s="2">
        <v>5</v>
      </c>
      <c r="G9" s="2">
        <v>6</v>
      </c>
      <c r="H9" s="2">
        <v>7</v>
      </c>
      <c r="I9" s="2">
        <v>8</v>
      </c>
      <c r="J9" s="2">
        <v>9</v>
      </c>
      <c r="K9" s="2">
        <v>10</v>
      </c>
      <c r="L9" s="2">
        <v>11</v>
      </c>
      <c r="M9" s="2">
        <v>12</v>
      </c>
    </row>
    <row r="10" spans="1:13" x14ac:dyDescent="0.25">
      <c r="A10" s="8" t="s">
        <v>6</v>
      </c>
      <c r="B10" s="12">
        <f t="shared" ref="B10:M10" si="0">IF(B9&lt;=$D5,$D4/$D5,0)+IF(B9+0.5-$D5=0,$D4/$D5*0.5,0)</f>
        <v>100000</v>
      </c>
      <c r="C10" s="12">
        <f t="shared" si="0"/>
        <v>100000</v>
      </c>
      <c r="D10" s="12">
        <f t="shared" si="0"/>
        <v>100000</v>
      </c>
      <c r="E10" s="12">
        <f t="shared" si="0"/>
        <v>100000</v>
      </c>
      <c r="F10" s="12">
        <f t="shared" si="0"/>
        <v>100000</v>
      </c>
      <c r="G10" s="12">
        <f t="shared" si="0"/>
        <v>100000</v>
      </c>
      <c r="H10" s="12">
        <f t="shared" si="0"/>
        <v>0</v>
      </c>
      <c r="I10" s="12">
        <f t="shared" si="0"/>
        <v>0</v>
      </c>
      <c r="J10" s="12">
        <f t="shared" si="0"/>
        <v>0</v>
      </c>
      <c r="K10" s="12">
        <f t="shared" si="0"/>
        <v>0</v>
      </c>
      <c r="L10" s="12">
        <f t="shared" si="0"/>
        <v>0</v>
      </c>
      <c r="M10" s="12">
        <f t="shared" si="0"/>
        <v>0</v>
      </c>
    </row>
    <row r="11" spans="1:13" x14ac:dyDescent="0.25">
      <c r="A11" s="8" t="s">
        <v>12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/>
      <c r="I11" s="10"/>
      <c r="J11" s="10"/>
      <c r="K11" s="10"/>
      <c r="L11" s="10"/>
      <c r="M11" s="10"/>
    </row>
    <row r="12" spans="1:13" x14ac:dyDescent="0.25">
      <c r="A12" s="8" t="s">
        <v>15</v>
      </c>
      <c r="B12" s="12">
        <v>0</v>
      </c>
      <c r="C12" s="12">
        <f>MAX((B11+B12)-B10,0)</f>
        <v>0</v>
      </c>
      <c r="D12" s="12">
        <f t="shared" ref="D12:M12" si="1">MAX((C11+C12)-C10,0)</f>
        <v>0</v>
      </c>
      <c r="E12" s="12">
        <f t="shared" si="1"/>
        <v>0</v>
      </c>
      <c r="F12" s="12">
        <f t="shared" si="1"/>
        <v>0</v>
      </c>
      <c r="G12" s="12">
        <f t="shared" si="1"/>
        <v>0</v>
      </c>
      <c r="H12" s="12">
        <f t="shared" si="1"/>
        <v>0</v>
      </c>
      <c r="I12" s="12">
        <f t="shared" si="1"/>
        <v>0</v>
      </c>
      <c r="J12" s="12">
        <f t="shared" si="1"/>
        <v>0</v>
      </c>
      <c r="K12" s="12">
        <f t="shared" si="1"/>
        <v>0</v>
      </c>
      <c r="L12" s="12">
        <f t="shared" si="1"/>
        <v>0</v>
      </c>
      <c r="M12" s="12">
        <f t="shared" si="1"/>
        <v>0</v>
      </c>
    </row>
    <row r="13" spans="1:13" x14ac:dyDescent="0.25">
      <c r="A13" s="8" t="s">
        <v>16</v>
      </c>
      <c r="B13" s="12">
        <f>D6</f>
        <v>0</v>
      </c>
      <c r="C13" s="12">
        <f>MAX((B11+B12+B13-B10),0)-MAX((B11+B12)-B10,0)</f>
        <v>0</v>
      </c>
      <c r="D13" s="12">
        <f t="shared" ref="D13:M13" si="2">MAX((C11+C12+C13-C10),0)-MAX((C11+C12)-C10,0)</f>
        <v>0</v>
      </c>
      <c r="E13" s="12">
        <f t="shared" si="2"/>
        <v>0</v>
      </c>
      <c r="F13" s="12">
        <f t="shared" si="2"/>
        <v>0</v>
      </c>
      <c r="G13" s="12">
        <f t="shared" si="2"/>
        <v>0</v>
      </c>
      <c r="H13" s="12">
        <f t="shared" si="2"/>
        <v>0</v>
      </c>
      <c r="I13" s="12">
        <f t="shared" si="2"/>
        <v>0</v>
      </c>
      <c r="J13" s="12">
        <f t="shared" si="2"/>
        <v>0</v>
      </c>
      <c r="K13" s="12">
        <f t="shared" si="2"/>
        <v>0</v>
      </c>
      <c r="L13" s="12">
        <f t="shared" si="2"/>
        <v>0</v>
      </c>
      <c r="M13" s="12">
        <f t="shared" si="2"/>
        <v>0</v>
      </c>
    </row>
    <row r="14" spans="1:13" x14ac:dyDescent="0.25">
      <c r="A14" s="9" t="s">
        <v>17</v>
      </c>
      <c r="B14" s="12">
        <f>SUM(B11:B13)</f>
        <v>0</v>
      </c>
      <c r="C14" s="12">
        <f t="shared" ref="C14:M14" si="3">SUM(C11:C13)</f>
        <v>0</v>
      </c>
      <c r="D14" s="12">
        <f t="shared" si="3"/>
        <v>0</v>
      </c>
      <c r="E14" s="12">
        <f t="shared" si="3"/>
        <v>0</v>
      </c>
      <c r="F14" s="12">
        <f t="shared" si="3"/>
        <v>0</v>
      </c>
      <c r="G14" s="12">
        <f t="shared" si="3"/>
        <v>0</v>
      </c>
      <c r="H14" s="12">
        <f t="shared" si="3"/>
        <v>0</v>
      </c>
      <c r="I14" s="12">
        <f t="shared" si="3"/>
        <v>0</v>
      </c>
      <c r="J14" s="12">
        <f t="shared" si="3"/>
        <v>0</v>
      </c>
      <c r="K14" s="12">
        <f t="shared" si="3"/>
        <v>0</v>
      </c>
      <c r="L14" s="12">
        <f t="shared" si="3"/>
        <v>0</v>
      </c>
      <c r="M14" s="12">
        <f t="shared" si="3"/>
        <v>0</v>
      </c>
    </row>
    <row r="15" spans="1:13" x14ac:dyDescent="0.25">
      <c r="A15" s="8" t="s">
        <v>8</v>
      </c>
      <c r="B15" s="12">
        <f>B6</f>
        <v>0</v>
      </c>
      <c r="C15" s="12">
        <f>B15-B16</f>
        <v>0</v>
      </c>
      <c r="D15" s="12">
        <f>C15-C16</f>
        <v>0</v>
      </c>
      <c r="E15" s="12">
        <f t="shared" ref="E15:L15" si="4">D15-D16</f>
        <v>0</v>
      </c>
      <c r="F15" s="12">
        <f t="shared" si="4"/>
        <v>0</v>
      </c>
      <c r="G15" s="12">
        <f t="shared" si="4"/>
        <v>0</v>
      </c>
      <c r="H15" s="12">
        <f t="shared" si="4"/>
        <v>0</v>
      </c>
      <c r="I15" s="12">
        <f t="shared" si="4"/>
        <v>0</v>
      </c>
      <c r="J15" s="12">
        <f t="shared" si="4"/>
        <v>0</v>
      </c>
      <c r="K15" s="12">
        <f t="shared" si="4"/>
        <v>0</v>
      </c>
      <c r="L15" s="12">
        <f t="shared" si="4"/>
        <v>0</v>
      </c>
      <c r="M15" s="12">
        <f>L15-L16</f>
        <v>0</v>
      </c>
    </row>
    <row r="16" spans="1:13" x14ac:dyDescent="0.25">
      <c r="A16" s="9" t="s">
        <v>9</v>
      </c>
      <c r="B16" s="7">
        <f>MIN(IF(B10-(B10-B15)&gt;B10,B10,B10-(B10-B15)),B11+B12+B13)</f>
        <v>0</v>
      </c>
      <c r="C16" s="7">
        <f t="shared" ref="C16:M16" si="5">MIN(IF(C10-(C10-C15)&gt;C10,C10,C10-(C10-C15)),C11+C12+C13)</f>
        <v>0</v>
      </c>
      <c r="D16" s="7">
        <f t="shared" si="5"/>
        <v>0</v>
      </c>
      <c r="E16" s="7">
        <f t="shared" si="5"/>
        <v>0</v>
      </c>
      <c r="F16" s="7">
        <f t="shared" si="5"/>
        <v>0</v>
      </c>
      <c r="G16" s="7">
        <f t="shared" si="5"/>
        <v>0</v>
      </c>
      <c r="H16" s="7">
        <f t="shared" si="5"/>
        <v>0</v>
      </c>
      <c r="I16" s="7">
        <f t="shared" si="5"/>
        <v>0</v>
      </c>
      <c r="J16" s="7">
        <f t="shared" si="5"/>
        <v>0</v>
      </c>
      <c r="K16" s="7">
        <f t="shared" si="5"/>
        <v>0</v>
      </c>
      <c r="L16" s="7">
        <f t="shared" si="5"/>
        <v>0</v>
      </c>
      <c r="M16" s="7">
        <f t="shared" si="5"/>
        <v>0</v>
      </c>
    </row>
    <row r="17" spans="1:13" x14ac:dyDescent="0.25">
      <c r="A17" s="8" t="s">
        <v>21</v>
      </c>
      <c r="B17" s="7">
        <f>MAX((B10-B16)-MAX(B11+B12+B13-B15,0),0)</f>
        <v>100000</v>
      </c>
      <c r="C17" s="7">
        <f>MAX((C10-C16)-MAX(C11+C12+C13-C15,0),0)</f>
        <v>100000</v>
      </c>
      <c r="D17" s="7">
        <f t="shared" ref="D17:M17" si="6">MAX((D10-D16)-MAX(D11+D12+D13-D15,0),0)</f>
        <v>100000</v>
      </c>
      <c r="E17" s="7">
        <f t="shared" si="6"/>
        <v>100000</v>
      </c>
      <c r="F17" s="7">
        <f t="shared" si="6"/>
        <v>100000</v>
      </c>
      <c r="G17" s="7">
        <f t="shared" si="6"/>
        <v>100000</v>
      </c>
      <c r="H17" s="7">
        <f t="shared" si="6"/>
        <v>0</v>
      </c>
      <c r="I17" s="7">
        <f t="shared" si="6"/>
        <v>0</v>
      </c>
      <c r="J17" s="7">
        <f t="shared" si="6"/>
        <v>0</v>
      </c>
      <c r="K17" s="7">
        <f t="shared" si="6"/>
        <v>0</v>
      </c>
      <c r="L17" s="7">
        <f t="shared" si="6"/>
        <v>0</v>
      </c>
      <c r="M17" s="7">
        <f t="shared" si="6"/>
        <v>0</v>
      </c>
    </row>
    <row r="18" spans="1:13" x14ac:dyDescent="0.25">
      <c r="A18" s="9" t="s">
        <v>18</v>
      </c>
      <c r="B18" s="14">
        <f>B16+B17</f>
        <v>100000</v>
      </c>
      <c r="C18" s="14">
        <f t="shared" ref="C18:M18" si="7">C16+C17</f>
        <v>100000</v>
      </c>
      <c r="D18" s="14">
        <f>D16+D17</f>
        <v>100000</v>
      </c>
      <c r="E18" s="14">
        <f t="shared" si="7"/>
        <v>100000</v>
      </c>
      <c r="F18" s="14">
        <f t="shared" si="7"/>
        <v>100000</v>
      </c>
      <c r="G18" s="14">
        <f t="shared" si="7"/>
        <v>100000</v>
      </c>
      <c r="H18" s="14">
        <f t="shared" si="7"/>
        <v>0</v>
      </c>
      <c r="I18" s="14">
        <f t="shared" si="7"/>
        <v>0</v>
      </c>
      <c r="J18" s="14">
        <f t="shared" si="7"/>
        <v>0</v>
      </c>
      <c r="K18" s="14">
        <f t="shared" si="7"/>
        <v>0</v>
      </c>
      <c r="L18" s="14">
        <f t="shared" si="7"/>
        <v>0</v>
      </c>
      <c r="M18" s="14">
        <f t="shared" si="7"/>
        <v>0</v>
      </c>
    </row>
    <row r="19" spans="1:13" x14ac:dyDescent="0.25">
      <c r="A19" s="8" t="s">
        <v>20</v>
      </c>
      <c r="B19" s="13">
        <f>SUM($B18:B18)</f>
        <v>100000</v>
      </c>
      <c r="C19" s="13">
        <f>SUM($B18:C18)</f>
        <v>200000</v>
      </c>
      <c r="D19" s="13">
        <f>SUM($B18:D18)</f>
        <v>300000</v>
      </c>
      <c r="E19" s="13">
        <f>SUM($B18:E18)</f>
        <v>400000</v>
      </c>
      <c r="F19" s="13">
        <f>SUM($B18:F18)</f>
        <v>500000</v>
      </c>
      <c r="G19" s="13">
        <f>SUM($B18:G18)</f>
        <v>600000</v>
      </c>
      <c r="H19" s="13">
        <f>SUM($B18:H18)</f>
        <v>600000</v>
      </c>
      <c r="I19" s="13">
        <f>SUM($B18:I18)</f>
        <v>600000</v>
      </c>
      <c r="J19" s="13">
        <f>SUM($B18:J18)</f>
        <v>600000</v>
      </c>
      <c r="K19" s="13">
        <f>SUM($B18:K18)</f>
        <v>600000</v>
      </c>
      <c r="L19" s="13">
        <f>SUM($B18:L18)</f>
        <v>600000</v>
      </c>
      <c r="M19" s="13">
        <f>SUM($B18:M18)</f>
        <v>600000</v>
      </c>
    </row>
    <row r="21" spans="1:13" x14ac:dyDescent="0.25">
      <c r="C21" s="11"/>
      <c r="D21" s="11"/>
    </row>
    <row r="22" spans="1:13" x14ac:dyDescent="0.25">
      <c r="A22" s="11"/>
      <c r="B22" s="11"/>
      <c r="C22" s="11"/>
    </row>
    <row r="24" spans="1:13" x14ac:dyDescent="0.25">
      <c r="D24" s="11"/>
      <c r="E24" s="11"/>
      <c r="F24" s="11"/>
    </row>
    <row r="25" spans="1:13" x14ac:dyDescent="0.25">
      <c r="D25" s="11"/>
    </row>
    <row r="27" spans="1:13" x14ac:dyDescent="0.25">
      <c r="A27" s="11"/>
      <c r="B27" s="11"/>
      <c r="C27" s="11"/>
    </row>
    <row r="32" spans="1:13" x14ac:dyDescent="0.25">
      <c r="A32" s="11"/>
      <c r="B32" s="11"/>
      <c r="C32" s="11"/>
    </row>
  </sheetData>
  <conditionalFormatting sqref="B11:M11">
    <cfRule type="expression" dxfId="11" priority="12">
      <formula>$B$9&gt;$D$5</formula>
    </cfRule>
  </conditionalFormatting>
  <conditionalFormatting sqref="B11:M11">
    <cfRule type="expression" dxfId="10" priority="13">
      <formula>"&gt;50"</formula>
    </cfRule>
  </conditionalFormatting>
  <conditionalFormatting sqref="C11">
    <cfRule type="expression" dxfId="22" priority="11">
      <formula>$C$9&gt;$D$5</formula>
    </cfRule>
  </conditionalFormatting>
  <conditionalFormatting sqref="D11">
    <cfRule type="expression" dxfId="21" priority="10">
      <formula>$D$9&gt;$D$5</formula>
    </cfRule>
  </conditionalFormatting>
  <conditionalFormatting sqref="E11">
    <cfRule type="expression" dxfId="20" priority="9">
      <formula>$E$9&gt;$D$5</formula>
    </cfRule>
  </conditionalFormatting>
  <conditionalFormatting sqref="F11:M11">
    <cfRule type="expression" dxfId="19" priority="8">
      <formula>$F$9&gt;$D$5</formula>
    </cfRule>
  </conditionalFormatting>
  <conditionalFormatting sqref="G11">
    <cfRule type="expression" dxfId="18" priority="7">
      <formula>$G$9&gt;$D$5</formula>
    </cfRule>
  </conditionalFormatting>
  <conditionalFormatting sqref="H11">
    <cfRule type="expression" dxfId="17" priority="6">
      <formula>$H$9&gt;$D$5</formula>
    </cfRule>
  </conditionalFormatting>
  <conditionalFormatting sqref="I11">
    <cfRule type="expression" dxfId="16" priority="5">
      <formula>$I$9&gt;$D$5</formula>
    </cfRule>
  </conditionalFormatting>
  <conditionalFormatting sqref="J11">
    <cfRule type="expression" dxfId="15" priority="4">
      <formula>$J$9&gt;$D$5</formula>
    </cfRule>
  </conditionalFormatting>
  <conditionalFormatting sqref="K11">
    <cfRule type="expression" dxfId="14" priority="3">
      <formula>$K$9&gt;$D$5</formula>
    </cfRule>
  </conditionalFormatting>
  <conditionalFormatting sqref="L11">
    <cfRule type="expression" dxfId="13" priority="2">
      <formula>$L$9&gt;$D$5</formula>
    </cfRule>
  </conditionalFormatting>
  <conditionalFormatting sqref="M11">
    <cfRule type="expression" dxfId="12" priority="1">
      <formula>$M$9&gt;$D$5</formula>
    </cfRule>
  </conditionalFormatting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Beregner af borgmestervederlag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Mads Ulrich Matthiessen</cp:lastModifiedBy>
  <dcterms:created xsi:type="dcterms:W3CDTF">2026-04-13T14:06:21Z</dcterms:created>
  <dcterms:modified xsi:type="dcterms:W3CDTF">2026-09-03T11:39:15Z</dcterms:modified>
</cp:coreProperties>
</file>