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164540\Desktop\"/>
    </mc:Choice>
  </mc:AlternateContent>
  <xr:revisionPtr revIDLastSave="0" documentId="8_{302537B4-F513-4034-97F1-B0C1B649B864}" xr6:coauthVersionLast="47" xr6:coauthVersionMax="47" xr10:uidLastSave="{00000000-0000-0000-0000-000000000000}"/>
  <bookViews>
    <workbookView xWindow="-120" yWindow="-120" windowWidth="29040" windowHeight="15720" tabRatio="644" firstSheet="1" activeTab="1" xr2:uid="{00000000-000D-0000-FFFF-FFFF00000000}"/>
  </bookViews>
  <sheets>
    <sheet name="0. Introduktion" sheetId="44" r:id="rId1"/>
    <sheet name="1. Gylletanke, ammoniak" sheetId="46" r:id="rId2"/>
    <sheet name="2. Planteavl, pesticid" sheetId="33" r:id="rId3"/>
    <sheet name="3. Kvægstalde, ammoniak" sheetId="14" r:id="rId4"/>
    <sheet name="4. Gartneri, energi" sheetId="41" r:id="rId5"/>
    <sheet name="5. Svinestalde, ammoniak" sheetId="49" r:id="rId6"/>
    <sheet name="6. Væksthuse, næringsstoffer" sheetId="50" r:id="rId7"/>
    <sheet name="7. Fjerkræ, energi" sheetId="51" r:id="rId8"/>
    <sheet name="8. Planteavl, energi" sheetId="52" r:id="rId9"/>
    <sheet name="9. Buræg, omlægning" sheetId="47" r:id="rId10"/>
  </sheets>
  <definedNames>
    <definedName name="AntalT14Loesninger" localSheetId="1">#REF!</definedName>
    <definedName name="AntalT14Loesninger" localSheetId="5">#REF!</definedName>
    <definedName name="AntalT14Loesninger">#REF!</definedName>
    <definedName name="AntalT17Loesninger" localSheetId="1">#REF!</definedName>
    <definedName name="AntalT17Loesninger" localSheetId="5">#REF!</definedName>
    <definedName name="AntalT17Loesninger">#REF!</definedName>
    <definedName name="AntalT62Loesninger" localSheetId="1">#REF!</definedName>
    <definedName name="AntalT62Loesninger" localSheetId="5">#REF!</definedName>
    <definedName name="AntalT62Loesninger">#REF!</definedName>
    <definedName name="AntalT63Loesninger" localSheetId="1">#REF!</definedName>
    <definedName name="AntalT63Loesninger" localSheetId="5">#REF!</definedName>
    <definedName name="AntalT63Loesninger">#REF!</definedName>
    <definedName name="AntalT64Maskiner" localSheetId="1">#REF!</definedName>
    <definedName name="AntalT64Maskiner" localSheetId="5">#REF!</definedName>
    <definedName name="AntalT64Maskiner">#REF!</definedName>
    <definedName name="AntalT65Loesninger" localSheetId="1">#REF!</definedName>
    <definedName name="AntalT65Loesninger" localSheetId="5">#REF!</definedName>
    <definedName name="AntalT65Loesninger">#REF!</definedName>
    <definedName name="AntalT65Tunnel" localSheetId="1">#REF!</definedName>
    <definedName name="AntalT65Tunnel" localSheetId="5">#REF!</definedName>
    <definedName name="AntalT65Tunnel">#REF!</definedName>
    <definedName name="AntalT66Loesninger" localSheetId="1">#REF!</definedName>
    <definedName name="AntalT66Loesninger" localSheetId="5">#REF!</definedName>
    <definedName name="AntalT66Loesninger">#REF!</definedName>
    <definedName name="AntalT67Loesninger" localSheetId="1">#REF!</definedName>
    <definedName name="AntalT67Loesninger" localSheetId="5">#REF!</definedName>
    <definedName name="AntalT67Loesninger">#REF!</definedName>
    <definedName name="I1_Prioriteringsscore">'3. Kvægstalde, ammoniak'!$I$36</definedName>
    <definedName name="I2_Prioriteringsscore">'2. Planteavl, pesticid'!$I$116</definedName>
    <definedName name="I3_Prioriteringsscore" localSheetId="5">#REF!</definedName>
    <definedName name="I3_Prioriteringsscore">#REF!</definedName>
    <definedName name="I4_Prioriteringsscore" localSheetId="5">'5. Svinestalde, ammoniak'!$I$136</definedName>
    <definedName name="I4_Prioriteringsscore">'4. Gartneri, energi'!$I$27</definedName>
    <definedName name="I5_Prioriteringsscore" localSheetId="5">#REF!</definedName>
    <definedName name="I5_Prioriteringsscore">#REF!</definedName>
    <definedName name="I6_Prioriteringsscore" localSheetId="1">'1. Gylletanke, ammoniak'!#REF!</definedName>
    <definedName name="I6_Prioriteringsscore" localSheetId="5">#REF!</definedName>
    <definedName name="I6_Prioriteringsscore">#REF!</definedName>
    <definedName name="IndsatsOmraadeValgt" localSheetId="1">#REF!</definedName>
    <definedName name="IndsatsOmraadeValgt" localSheetId="5">#REF!</definedName>
    <definedName name="IndsatsOmraadeValgt">#REF!</definedName>
    <definedName name="ProcentvisBeregning1" localSheetId="1">#REF!</definedName>
    <definedName name="ProcentvisBeregning1" localSheetId="5">#REF!</definedName>
    <definedName name="ProcentvisBeregning1">#REF!</definedName>
    <definedName name="ProcentvisBeregning2" localSheetId="1">#REF!</definedName>
    <definedName name="ProcentvisBeregning2" localSheetId="5">#REF!</definedName>
    <definedName name="ProcentvisBeregning2">#REF!</definedName>
    <definedName name="SumT14Fodersnegl" localSheetId="1">#REF!</definedName>
    <definedName name="SumT14Fodersnegl" localSheetId="5">#REF!</definedName>
    <definedName name="SumT14Fodersnegl">#REF!</definedName>
    <definedName name="SumT14Silo" localSheetId="1">#REF!</definedName>
    <definedName name="SumT14Silo" localSheetId="5">#REF!</definedName>
    <definedName name="SumT14Silo">#REF!</definedName>
    <definedName name="SumT62Loesninger" localSheetId="1">#REF!</definedName>
    <definedName name="SumT62Loesninger" localSheetId="5">#REF!</definedName>
    <definedName name="SumT62Loesninger">#REF!</definedName>
    <definedName name="SumT63Loesninger" localSheetId="1">#REF!</definedName>
    <definedName name="SumT63Loesninger" localSheetId="5">#REF!</definedName>
    <definedName name="SumT63Loesninger">#REF!</definedName>
    <definedName name="SumT64Maskiner" localSheetId="1">#REF!</definedName>
    <definedName name="SumT64Maskiner" localSheetId="5">#REF!</definedName>
    <definedName name="SumT64Maskiner">#REF!</definedName>
    <definedName name="SumT65Loesninger" localSheetId="1">#REF!</definedName>
    <definedName name="SumT65Loesninger" localSheetId="5">#REF!</definedName>
    <definedName name="SumT65Loesninger">#REF!</definedName>
    <definedName name="SumT66Loesninger" localSheetId="1">#REF!</definedName>
    <definedName name="SumT66Loesninger" localSheetId="5">#REF!</definedName>
    <definedName name="SumT66Loesninger">#REF!</definedName>
    <definedName name="SumT67Loesninger" localSheetId="1">#REF!</definedName>
    <definedName name="SumT67Loesninger" localSheetId="5">#REF!</definedName>
    <definedName name="SumT67Loesninger">#REF!</definedName>
    <definedName name="T11Syretank" localSheetId="1">#REF!</definedName>
    <definedName name="T11Syretank" localSheetId="5">#REF!</definedName>
    <definedName name="T11Syretank">#REF!</definedName>
    <definedName name="T12maelkemoeler" localSheetId="1">#REF!</definedName>
    <definedName name="T12maelkemoeler" localSheetId="5">#REF!</definedName>
    <definedName name="T12maelkemoeler">#REF!</definedName>
    <definedName name="T12Selektionseller2" localSheetId="1">#REF!</definedName>
    <definedName name="T12Selektionseller2" localSheetId="5">#REF!</definedName>
    <definedName name="T12Selektionseller2">#REF!</definedName>
    <definedName name="T12Selektionseller3" localSheetId="1">#REF!</definedName>
    <definedName name="T12Selektionseller3" localSheetId="5">#REF!</definedName>
    <definedName name="T12Selektionseller3">#REF!</definedName>
    <definedName name="T12Seperationslaeger" localSheetId="1">#REF!</definedName>
    <definedName name="T12Seperationslaeger" localSheetId="5">#REF!</definedName>
    <definedName name="T12Seperationslaeger">#REF!</definedName>
    <definedName name="T13maeleudstyr" localSheetId="1">#REF!</definedName>
    <definedName name="T13maeleudstyr" localSheetId="5">#REF!</definedName>
    <definedName name="T13maeleudstyr">#REF!</definedName>
    <definedName name="T13Selektionseller2" localSheetId="1">#REF!</definedName>
    <definedName name="T13Selektionseller2" localSheetId="5">#REF!</definedName>
    <definedName name="T13Selektionseller2">#REF!</definedName>
    <definedName name="T13Selektionseller3" localSheetId="1">#REF!</definedName>
    <definedName name="T13Selektionseller3" localSheetId="5">#REF!</definedName>
    <definedName name="T13Selektionseller3">#REF!</definedName>
    <definedName name="T13Seperationslaeger" localSheetId="1">#REF!</definedName>
    <definedName name="T13Seperationslaeger" localSheetId="5">#REF!</definedName>
    <definedName name="T13Seperationslaeger">#REF!</definedName>
    <definedName name="T14Kraftfoderautomat" localSheetId="1">#REF!</definedName>
    <definedName name="T14Kraftfoderautomat" localSheetId="5">#REF!</definedName>
    <definedName name="T14Kraftfoderautomat">#REF!</definedName>
    <definedName name="T15teltoverdækning1" localSheetId="1">#REF!</definedName>
    <definedName name="T15teltoverdækning1" localSheetId="5">#REF!</definedName>
    <definedName name="T15teltoverdækning1">#REF!</definedName>
    <definedName name="T15teltoverdækning2" localSheetId="1">#REF!</definedName>
    <definedName name="T15teltoverdækning2" localSheetId="5">#REF!</definedName>
    <definedName name="T15teltoverdækning2">#REF!</definedName>
    <definedName name="T16Rem" localSheetId="1">#REF!</definedName>
    <definedName name="T16Rem" localSheetId="5">#REF!</definedName>
    <definedName name="T16Rem">#REF!</definedName>
    <definedName name="T17Foderbaand" localSheetId="1">#REF!</definedName>
    <definedName name="T17Foderbaand" localSheetId="5">#REF!</definedName>
    <definedName name="T17Foderbaand">#REF!</definedName>
    <definedName name="T17SumFoderblander" localSheetId="1">#REF!</definedName>
    <definedName name="T17SumFoderblander" localSheetId="5">#REF!</definedName>
    <definedName name="T17SumFoderblander">#REF!</definedName>
    <definedName name="T17SumFodermagasin" localSheetId="1">#REF!</definedName>
    <definedName name="T17SumFodermagasin" localSheetId="5">#REF!</definedName>
    <definedName name="T17SumFodermagasin">#REF!</definedName>
    <definedName name="T17SumHaangebane" localSheetId="1">#REF!</definedName>
    <definedName name="T17SumHaangebane" localSheetId="5">#REF!</definedName>
    <definedName name="T17SumHaangebane">#REF!</definedName>
    <definedName name="T18Brovaegt" localSheetId="1">#REF!</definedName>
    <definedName name="T18Brovaegt" localSheetId="5">#REF!</definedName>
    <definedName name="T18Brovaegt">#REF!</definedName>
    <definedName name="T21Syretank" localSheetId="1">#REF!</definedName>
    <definedName name="T21Syretank" localSheetId="5">#REF!</definedName>
    <definedName name="T21Syretank">#REF!</definedName>
    <definedName name="T22Fodersnegl" localSheetId="1">#REF!</definedName>
    <definedName name="T22Fodersnegl" localSheetId="5">#REF!</definedName>
    <definedName name="T22Fodersnegl">#REF!</definedName>
    <definedName name="T22Kraftfoderautomat" localSheetId="1">#REF!</definedName>
    <definedName name="T22Kraftfoderautomat" localSheetId="5">#REF!</definedName>
    <definedName name="T22Kraftfoderautomat">#REF!</definedName>
    <definedName name="T22SumSilo" localSheetId="1">#REF!</definedName>
    <definedName name="T22SumSilo" localSheetId="5">#REF!</definedName>
    <definedName name="T22SumSilo">#REF!</definedName>
    <definedName name="T23Rem" localSheetId="1">#REF!</definedName>
    <definedName name="T23Rem" localSheetId="5">#REF!</definedName>
    <definedName name="T23Rem">#REF!</definedName>
    <definedName name="T24AntalHaengeanlaeg" localSheetId="1">#REF!</definedName>
    <definedName name="T24AntalHaengeanlaeg" localSheetId="5">#REF!</definedName>
    <definedName name="T24AntalHaengeanlaeg">#REF!</definedName>
    <definedName name="T24SumFoderblander" localSheetId="1">#REF!</definedName>
    <definedName name="T24SumFoderblander" localSheetId="5">#REF!</definedName>
    <definedName name="T24SumFoderblander">#REF!</definedName>
    <definedName name="T24SumFodermagasin" localSheetId="1">#REF!</definedName>
    <definedName name="T24SumFodermagasin" localSheetId="5">#REF!</definedName>
    <definedName name="T24SumFodermagasin">#REF!</definedName>
    <definedName name="T24SumHaengeanlaeg" localSheetId="1">#REF!</definedName>
    <definedName name="T24SumHaengeanlaeg" localSheetId="5">#REF!</definedName>
    <definedName name="T24SumHaengeanlaeg">#REF!</definedName>
    <definedName name="T31Armaturer" localSheetId="1">#REF!</definedName>
    <definedName name="T31Armaturer" localSheetId="5">#REF!</definedName>
    <definedName name="T31Armaturer">#REF!</definedName>
    <definedName name="T32Armaturer" localSheetId="1">#REF!</definedName>
    <definedName name="T32Armaturer" localSheetId="5">#REF!</definedName>
    <definedName name="T32Armaturer">#REF!</definedName>
    <definedName name="T33AntalVakuumpumper" localSheetId="1">#REF!</definedName>
    <definedName name="T33AntalVakuumpumper" localSheetId="5">#REF!</definedName>
    <definedName name="T33AntalVakuumpumper">#REF!</definedName>
    <definedName name="T33SumVakuumpumper" localSheetId="1">#REF!</definedName>
    <definedName name="T33SumVakuumpumper" localSheetId="5">#REF!</definedName>
    <definedName name="T33SumVakuumpumper">#REF!</definedName>
    <definedName name="T34Antalkoeler" localSheetId="1">#REF!</definedName>
    <definedName name="T34Antalkoeler" localSheetId="5">#REF!</definedName>
    <definedName name="T34Antalkoeler">#REF!</definedName>
    <definedName name="T34SumKoeler" localSheetId="1">#REF!</definedName>
    <definedName name="T34SumKoeler" localSheetId="5">#REF!</definedName>
    <definedName name="T34SumKoeler">#REF!</definedName>
    <definedName name="T35AntalMaelkepumper" localSheetId="1">#REF!</definedName>
    <definedName name="T35AntalMaelkepumper" localSheetId="5">#REF!</definedName>
    <definedName name="T35AntalMaelkepumper">#REF!</definedName>
    <definedName name="T35SumMaelkepumper" localSheetId="1">#REF!</definedName>
    <definedName name="T35SumMaelkepumper" localSheetId="5">#REF!</definedName>
    <definedName name="T35SumMaelkepumper">#REF!</definedName>
    <definedName name="T36Anlaeg" localSheetId="1">#REF!</definedName>
    <definedName name="T36Anlaeg" localSheetId="5">#REF!</definedName>
    <definedName name="T36Anlaeg">#REF!</definedName>
    <definedName name="T37Anlaeg" localSheetId="1">#REF!</definedName>
    <definedName name="T37Anlaeg" localSheetId="5">#REF!</definedName>
    <definedName name="T37Anlaeg">#REF!</definedName>
    <definedName name="T41Vaeksthus" localSheetId="1">#REF!</definedName>
    <definedName name="T41Vaeksthus" localSheetId="5">#REF!</definedName>
    <definedName name="T41Vaeksthus">#REF!</definedName>
    <definedName name="T42Vaeksthus" localSheetId="1">#REF!</definedName>
    <definedName name="T42Vaeksthus" localSheetId="5">#REF!</definedName>
    <definedName name="T42Vaeksthus">#REF!</definedName>
    <definedName name="T43Vaeksthus" localSheetId="1">#REF!</definedName>
    <definedName name="T43Vaeksthus" localSheetId="5">#REF!</definedName>
    <definedName name="T43Vaeksthus">#REF!</definedName>
    <definedName name="T44Vaeksthus" localSheetId="1">#REF!</definedName>
    <definedName name="T44Vaeksthus" localSheetId="5">#REF!</definedName>
    <definedName name="T44Vaeksthus">#REF!</definedName>
    <definedName name="T45Vaeksthus" localSheetId="1">#REF!</definedName>
    <definedName name="T45Vaeksthus" localSheetId="5">#REF!</definedName>
    <definedName name="T45Vaeksthus">#REF!</definedName>
    <definedName name="T46Vaeksthus" localSheetId="1">#REF!</definedName>
    <definedName name="T46Vaeksthus" localSheetId="5">#REF!</definedName>
    <definedName name="T46Vaeksthus">#REF!</definedName>
    <definedName name="T47AntalArmaturer" localSheetId="1">#REF!</definedName>
    <definedName name="T47AntalArmaturer" localSheetId="5">#REF!</definedName>
    <definedName name="T47AntalArmaturer">#REF!</definedName>
    <definedName name="T47SumArmaturer" localSheetId="1">#REF!</definedName>
    <definedName name="T47SumArmaturer" localSheetId="5">#REF!</definedName>
    <definedName name="T47SumArmaturer">#REF!</definedName>
    <definedName name="T48Varmepumpe" localSheetId="1">#REF!</definedName>
    <definedName name="T48Varmepumpe" localSheetId="5">#REF!</definedName>
    <definedName name="T48Varmepumpe">#REF!</definedName>
    <definedName name="T51Goedningsblander" localSheetId="1">#REF!</definedName>
    <definedName name="T51Goedningsblander" localSheetId="5">#REF!</definedName>
    <definedName name="T51Goedningsblander">#REF!</definedName>
    <definedName name="T52Goedningsblander" localSheetId="1">#REF!</definedName>
    <definedName name="T52Goedningsblander" localSheetId="5">#REF!</definedName>
    <definedName name="T52Goedningsblander">#REF!</definedName>
    <definedName name="T53Goedningsblander" localSheetId="1">#REF!</definedName>
    <definedName name="T53Goedningsblander" localSheetId="5">#REF!</definedName>
    <definedName name="T53Goedningsblander">#REF!</definedName>
    <definedName name="T54AntalOpsamlingstank" localSheetId="1">#REF!</definedName>
    <definedName name="T54AntalOpsamlingstank" localSheetId="5">#REF!</definedName>
    <definedName name="T54AntalOpsamlingstank">#REF!</definedName>
    <definedName name="T54SumOpsamlingstank" localSheetId="1">#REF!</definedName>
    <definedName name="T54SumOpsamlingstank" localSheetId="5">#REF!</definedName>
    <definedName name="T54SumOpsamlingstank">#REF!</definedName>
    <definedName name="T55AntalOpsamlingstanke" localSheetId="1">#REF!</definedName>
    <definedName name="T55AntalOpsamlingstanke" localSheetId="5">#REF!</definedName>
    <definedName name="T55AntalOpsamlingstanke">#REF!</definedName>
    <definedName name="T55SumOpsamlingstanke" localSheetId="1">#REF!</definedName>
    <definedName name="T55SumOpsamlingstanke" localSheetId="5">#REF!</definedName>
    <definedName name="T55SumOpsamlingstanke">#REF!</definedName>
    <definedName name="T56AntalOpsamlingstanke" localSheetId="1">#REF!</definedName>
    <definedName name="T56AntalOpsamlingstanke" localSheetId="5">#REF!</definedName>
    <definedName name="T56AntalOpsamlingstanke">#REF!</definedName>
    <definedName name="T56SumOpsamlingstanke" localSheetId="1">#REF!</definedName>
    <definedName name="T56SumOpsamlingstanke" localSheetId="5">#REF!</definedName>
    <definedName name="T56SumOpsamlingstanke">#REF!</definedName>
    <definedName name="T61Redskab" localSheetId="1">#REF!</definedName>
    <definedName name="T61Redskab" localSheetId="5">#REF!</definedName>
    <definedName name="T61Redskab">#REF!</definedName>
    <definedName name="T64Selektionsudstyr" localSheetId="1">#REF!</definedName>
    <definedName name="T64Selektionsudstyr" localSheetId="5">#REF!</definedName>
    <definedName name="T64Selektionsudstyr">#REF!</definedName>
    <definedName name="T68Maskine" localSheetId="1">#REF!</definedName>
    <definedName name="T68Maskine" localSheetId="5">#REF!</definedName>
    <definedName name="T68Mask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46" l="1"/>
  <c r="B6" i="46"/>
  <c r="B27" i="52"/>
  <c r="I106" i="33"/>
  <c r="I111" i="33" s="1"/>
  <c r="I90" i="33"/>
  <c r="I93" i="33" s="1"/>
  <c r="B110" i="33"/>
  <c r="B109" i="33"/>
  <c r="B108" i="33"/>
  <c r="B107" i="33"/>
  <c r="B91" i="33"/>
  <c r="B106" i="33"/>
  <c r="B90" i="33"/>
  <c r="B17" i="41"/>
  <c r="I53" i="49"/>
  <c r="I47" i="49"/>
  <c r="I41" i="49"/>
  <c r="I35" i="49"/>
  <c r="I29" i="49"/>
  <c r="I24" i="49"/>
  <c r="I19" i="49"/>
  <c r="I12" i="49"/>
  <c r="I15" i="49" s="1"/>
  <c r="I5" i="49"/>
  <c r="I8" i="49" s="1"/>
  <c r="I30" i="33"/>
  <c r="I34" i="33" s="1"/>
  <c r="I22" i="33"/>
  <c r="I26" i="33" s="1"/>
  <c r="I14" i="33"/>
  <c r="I18" i="33" s="1"/>
  <c r="I5" i="33"/>
  <c r="I10" i="33" s="1"/>
  <c r="B111" i="33" l="1"/>
  <c r="B40" i="52"/>
  <c r="I39" i="52"/>
  <c r="I42" i="52" s="1"/>
  <c r="I32" i="52"/>
  <c r="I35" i="52" s="1"/>
  <c r="B33" i="52"/>
  <c r="B22" i="51"/>
  <c r="B16" i="51"/>
  <c r="B17" i="51" s="1"/>
  <c r="I97" i="33"/>
  <c r="I102" i="33" s="1"/>
  <c r="B54" i="49"/>
  <c r="B55" i="49" s="1"/>
  <c r="B48" i="49"/>
  <c r="B49" i="49" s="1"/>
  <c r="B42" i="49"/>
  <c r="B43" i="49" s="1"/>
  <c r="B36" i="49"/>
  <c r="B37" i="49" s="1"/>
  <c r="B30" i="49"/>
  <c r="B31" i="49" s="1"/>
  <c r="B5" i="49"/>
  <c r="B6" i="49"/>
  <c r="B99" i="33" l="1"/>
  <c r="B98" i="33"/>
  <c r="I12" i="50"/>
  <c r="I15" i="50" s="1"/>
  <c r="B13" i="50"/>
  <c r="B6" i="50"/>
  <c r="B16" i="41"/>
  <c r="B92" i="33"/>
  <c r="I31" i="14"/>
  <c r="I32" i="14" s="1"/>
  <c r="I26" i="14"/>
  <c r="I27" i="14" s="1"/>
  <c r="I19" i="14"/>
  <c r="I22" i="14" s="1"/>
  <c r="I12" i="14"/>
  <c r="I15" i="14" s="1"/>
  <c r="I5" i="14"/>
  <c r="I8" i="14" s="1"/>
  <c r="I83" i="33"/>
  <c r="I86" i="33" s="1"/>
  <c r="I62" i="33"/>
  <c r="I64" i="33" s="1"/>
  <c r="I46" i="33"/>
  <c r="I50" i="33" s="1"/>
  <c r="I38" i="33"/>
  <c r="I42" i="33" s="1"/>
  <c r="B21" i="51"/>
  <c r="B23" i="51" s="1"/>
  <c r="B10" i="51"/>
  <c r="B11" i="51" s="1"/>
  <c r="B5" i="51"/>
  <c r="B6" i="51" s="1"/>
  <c r="I37" i="49"/>
  <c r="I21" i="51"/>
  <c r="I23" i="51" s="1"/>
  <c r="B15" i="33"/>
  <c r="B16" i="33"/>
  <c r="I5" i="52"/>
  <c r="I7" i="52" s="1"/>
  <c r="I5" i="46"/>
  <c r="B12" i="49"/>
  <c r="B13" i="49"/>
  <c r="B14" i="49"/>
  <c r="B7" i="49"/>
  <c r="B41" i="52"/>
  <c r="B42" i="52" s="1"/>
  <c r="B34" i="52"/>
  <c r="B35" i="52" s="1"/>
  <c r="B26" i="52"/>
  <c r="B25" i="52"/>
  <c r="B24" i="52"/>
  <c r="B19" i="52"/>
  <c r="B28" i="52" l="1"/>
  <c r="B27" i="51"/>
  <c r="B34" i="14"/>
  <c r="B37" i="14" s="1"/>
  <c r="B15" i="49"/>
  <c r="B6" i="52"/>
  <c r="I11" i="52"/>
  <c r="I14" i="52" s="1"/>
  <c r="B12" i="52"/>
  <c r="B13" i="52"/>
  <c r="B5" i="52"/>
  <c r="I55" i="49"/>
  <c r="I49" i="49"/>
  <c r="I43" i="49"/>
  <c r="I31" i="49"/>
  <c r="I25" i="49"/>
  <c r="B24" i="49"/>
  <c r="B25" i="49" s="1"/>
  <c r="I20" i="49"/>
  <c r="B19" i="49"/>
  <c r="B20" i="49" s="1"/>
  <c r="B57" i="49" l="1"/>
  <c r="B60" i="49" s="1"/>
  <c r="B8" i="49"/>
  <c r="B7" i="52"/>
  <c r="B58" i="49" l="1"/>
  <c r="B59" i="49" l="1"/>
  <c r="I24" i="52"/>
  <c r="I28" i="52" s="1"/>
  <c r="I18" i="52"/>
  <c r="I20" i="52" s="1"/>
  <c r="B18" i="52"/>
  <c r="B20" i="52" s="1"/>
  <c r="B11" i="52"/>
  <c r="B14" i="52" s="1"/>
  <c r="I15" i="51"/>
  <c r="I17" i="51" s="1"/>
  <c r="I10" i="51"/>
  <c r="I11" i="51" s="1"/>
  <c r="I5" i="51"/>
  <c r="I6" i="51" s="1"/>
  <c r="B44" i="52" l="1"/>
  <c r="B45" i="52"/>
  <c r="B26" i="51"/>
  <c r="B14" i="50"/>
  <c r="B12" i="50"/>
  <c r="B7" i="50"/>
  <c r="I5" i="50"/>
  <c r="I8" i="50" s="1"/>
  <c r="B5" i="50"/>
  <c r="B46" i="52" l="1"/>
  <c r="B47" i="52"/>
  <c r="B29" i="51"/>
  <c r="B28" i="51"/>
  <c r="B15" i="50"/>
  <c r="B8" i="50"/>
  <c r="B78" i="33"/>
  <c r="B101" i="33"/>
  <c r="B18" i="50" l="1"/>
  <c r="B17" i="50"/>
  <c r="B7" i="47"/>
  <c r="B19" i="50" l="1"/>
  <c r="B20" i="50"/>
  <c r="B5" i="14"/>
  <c r="B13" i="14"/>
  <c r="B12" i="14"/>
  <c r="B14" i="14"/>
  <c r="B15" i="14" l="1"/>
  <c r="I75" i="33"/>
  <c r="I79" i="33" s="1"/>
  <c r="I68" i="33"/>
  <c r="I71" i="33" s="1"/>
  <c r="I54" i="33"/>
  <c r="I58" i="33" s="1"/>
  <c r="B7" i="14"/>
  <c r="B6" i="14"/>
  <c r="B17" i="33"/>
  <c r="I6" i="46"/>
  <c r="I7" i="46" s="1"/>
  <c r="B8" i="14" l="1"/>
  <c r="B20" i="14" l="1"/>
  <c r="B21" i="14"/>
  <c r="B23" i="33"/>
  <c r="B24" i="33"/>
  <c r="B25" i="33"/>
  <c r="B31" i="33"/>
  <c r="B32" i="33"/>
  <c r="B33" i="33"/>
  <c r="B47" i="33"/>
  <c r="B48" i="33"/>
  <c r="B49" i="33"/>
  <c r="B70" i="33"/>
  <c r="B69" i="33"/>
  <c r="B84" i="33"/>
  <c r="B85" i="33"/>
  <c r="B83" i="33"/>
  <c r="B30" i="33" l="1"/>
  <c r="B62" i="33"/>
  <c r="B63" i="33"/>
  <c r="B9" i="46"/>
  <c r="B7" i="46" l="1"/>
  <c r="B10" i="46" s="1"/>
  <c r="B11" i="46" s="1"/>
  <c r="B34" i="33"/>
  <c r="B64" i="33"/>
  <c r="B41" i="33" l="1"/>
  <c r="B40" i="33"/>
  <c r="B39" i="33"/>
  <c r="B7" i="33" l="1"/>
  <c r="B31" i="14" l="1"/>
  <c r="B32" i="14" l="1"/>
  <c r="B19" i="14"/>
  <c r="B22" i="14" l="1"/>
  <c r="B93" i="33" l="1"/>
  <c r="B9" i="33"/>
  <c r="B8" i="33"/>
  <c r="B6" i="33"/>
  <c r="B5" i="33"/>
  <c r="B10" i="33" l="1"/>
  <c r="B26" i="14"/>
  <c r="B27" i="14" s="1"/>
  <c r="B35" i="14" s="1"/>
  <c r="B100" i="33" l="1"/>
  <c r="B102" i="33" l="1"/>
  <c r="I5" i="41" l="1"/>
  <c r="I6" i="41" s="1"/>
  <c r="B5" i="41"/>
  <c r="B6" i="41" s="1"/>
  <c r="B75" i="33"/>
  <c r="B57" i="33"/>
  <c r="B77" i="33"/>
  <c r="B76" i="33"/>
  <c r="B68" i="33"/>
  <c r="B71" i="33" l="1"/>
  <c r="B79" i="33"/>
  <c r="B56" i="33"/>
  <c r="B55" i="33"/>
  <c r="B54" i="33"/>
  <c r="B46" i="33"/>
  <c r="B38" i="33"/>
  <c r="B114" i="33" l="1"/>
  <c r="B117" i="33" s="1"/>
  <c r="B42" i="33"/>
  <c r="B50" i="33"/>
  <c r="B58" i="33"/>
  <c r="B86" i="33"/>
  <c r="B14" i="33" l="1"/>
  <c r="B18" i="33" l="1"/>
  <c r="B36" i="14" l="1"/>
  <c r="I10" i="41"/>
  <c r="I22" i="41"/>
  <c r="I23" i="41" l="1"/>
  <c r="B22" i="41" l="1"/>
  <c r="B15" i="41" l="1"/>
  <c r="B18" i="41" s="1"/>
  <c r="B10" i="41"/>
  <c r="B22" i="33" l="1"/>
  <c r="B26" i="33" l="1"/>
  <c r="B115" i="33" s="1"/>
  <c r="B116" i="33" l="1"/>
  <c r="B23" i="41"/>
  <c r="B11" i="41"/>
  <c r="B26" i="41" s="1"/>
  <c r="I11" i="41" l="1"/>
  <c r="I15" i="41"/>
  <c r="B25" i="41" l="1"/>
  <c r="B28" i="41" s="1"/>
  <c r="I18" i="41"/>
  <c r="B27" i="41"/>
</calcChain>
</file>

<file path=xl/sharedStrings.xml><?xml version="1.0" encoding="utf-8"?>
<sst xmlns="http://schemas.openxmlformats.org/spreadsheetml/2006/main" count="774" uniqueCount="218">
  <si>
    <t>Pris</t>
  </si>
  <si>
    <t>Enhed</t>
  </si>
  <si>
    <t>Kapacitet</t>
  </si>
  <si>
    <t>Antal</t>
  </si>
  <si>
    <t>Levetid</t>
  </si>
  <si>
    <t>Samlet tilskudsgrundlag</t>
  </si>
  <si>
    <t>Sum af tilskudsgrundlag</t>
  </si>
  <si>
    <t>LED-armatur</t>
  </si>
  <si>
    <t>Total pris</t>
  </si>
  <si>
    <t>Pris per enhed</t>
  </si>
  <si>
    <t>Total Miljøeffekt</t>
  </si>
  <si>
    <t>Sum af miljøeffekt</t>
  </si>
  <si>
    <t>Element (obligatoriske og valgfrie)</t>
  </si>
  <si>
    <t>m diameter gylletank</t>
  </si>
  <si>
    <t>Terminal til styring af sprøjten (valgfri)</t>
  </si>
  <si>
    <t>Højisolerende transparent dækkemateriale til isolering af fritliggende væksthuses nordvæg, tag i nord og én eller begge gavle.</t>
  </si>
  <si>
    <t>LED armaturer, inklusiv LED rør.</t>
  </si>
  <si>
    <r>
      <t>m</t>
    </r>
    <r>
      <rPr>
        <vertAlign val="superscript"/>
        <sz val="9"/>
        <color theme="1"/>
        <rFont val="EYInterstate Light"/>
      </rPr>
      <t>2</t>
    </r>
    <r>
      <rPr>
        <sz val="9"/>
        <color theme="1"/>
        <rFont val="EYInterstate Light"/>
      </rPr>
      <t xml:space="preserve"> væksthusareal</t>
    </r>
  </si>
  <si>
    <t>1.1 Teltoverdækning</t>
  </si>
  <si>
    <t>teltoverdækning</t>
  </si>
  <si>
    <t>Software til behandling af den visionsbaserede information (valgfri)</t>
  </si>
  <si>
    <t>RTK-GNSS baseret elektronisk styring for overlapreduktion og pletsprøjtning - startpris</t>
  </si>
  <si>
    <t>Software på terminal (valgfri)</t>
  </si>
  <si>
    <t>2.9 Robotbaseret ukrudtslugning i afgrøderækker</t>
  </si>
  <si>
    <t>2.5 Kameraer til kortlægning af ukrudt</t>
  </si>
  <si>
    <t>2.8 Førerløs såning og ukrudtsbekæmpelse mellem afgrøderækker</t>
  </si>
  <si>
    <t>RTK-GNSS modtager og antenne (valgfri)</t>
  </si>
  <si>
    <t>RTK-GNSS modtager og antenne, eller kameraudstyr (valgfri)</t>
  </si>
  <si>
    <t>Terminal til styring af sprøjten og sideværtsstyring (valgfri)</t>
  </si>
  <si>
    <t>Udstyr for aktiv sideværtsstyring af bomsektioner, eller udstyr for aktiv hjulstyring af 
marksprøjte og bomhøjdeautomatik</t>
  </si>
  <si>
    <t>Udstyr for aktiv sideværtsstyring samt RTK-GNSS modtager og antenne eller kamerasystem (valgfri)</t>
  </si>
  <si>
    <t>Terminal samt software til indstilling og overvågning (valgfri)</t>
  </si>
  <si>
    <t xml:space="preserve">2.10 Radrenser </t>
  </si>
  <si>
    <t>Radrenser med RTK-GNSS modtager(e) og antenne(r) eller kameraudstyr, samt hardware for sideværtsstyring og sektionsløft. Pris pr. udstyr</t>
  </si>
  <si>
    <t>Terminal samt software til styring af radrenser (valgfri)</t>
  </si>
  <si>
    <t>Terminal samt software til styring af sprøjten (valgfri)</t>
  </si>
  <si>
    <t>RTK-GNSS samt terminal og software til redskabsstyring (valgfri)</t>
  </si>
  <si>
    <t>udstyr</t>
  </si>
  <si>
    <t>3.1 Halsremme med drøvtygnings- og aktivitetsmålere til malkekvæg</t>
  </si>
  <si>
    <t>3.3 Øremærkesensorer til overvågning af mælkekvæg</t>
  </si>
  <si>
    <t>3.2 Vomboluser til overvågning af malkekvæg</t>
  </si>
  <si>
    <t>3.4 Foderrobot</t>
  </si>
  <si>
    <t>Halsremme. Pris pr. stk</t>
  </si>
  <si>
    <t>Software til udpegning af køer til observation. (valgfri)</t>
  </si>
  <si>
    <t>Vombolus. Pris pr. stk.</t>
  </si>
  <si>
    <t>Antenne til opfangning af data fra øremærkesensorer. (valgfri)</t>
  </si>
  <si>
    <t>Foderrobot</t>
  </si>
  <si>
    <t>Separationsstrimler med huller til montering i staldens gulvspalter, gødningsrobot, kemiske luftrensere inklusive syretank og silotank til opbevaring af gødningsvand fra luftrensningen</t>
  </si>
  <si>
    <t>4.1 Gardiner til isolering - væksthus</t>
  </si>
  <si>
    <t xml:space="preserve">4.2 Højisolerende to- eller flerlags dækkemateriale - væksthus </t>
  </si>
  <si>
    <t>4.3 Klimastyring - væksthus</t>
  </si>
  <si>
    <t>4.4 LED-belysning - væksthus</t>
  </si>
  <si>
    <t>Klimacomputer (valgfri)</t>
  </si>
  <si>
    <t>Software (valgfri)</t>
  </si>
  <si>
    <t>Miljøeffekt x klimafaktor</t>
  </si>
  <si>
    <t>Proaktivt styresystem (valgfri)</t>
  </si>
  <si>
    <t>Terminal (valgfri)</t>
  </si>
  <si>
    <t>2.7 Båndsprøjte</t>
  </si>
  <si>
    <t>Indsatsområde 1: Reduktion af ammoniakudledning fra gylletanke</t>
  </si>
  <si>
    <t>Teltoverdækning</t>
  </si>
  <si>
    <t>Indsatsområde 2: Reduktion af pesticidforbruget i planteavl</t>
  </si>
  <si>
    <t>Båndsprøjteudstyr, hovedtank til sprøjtevæske, dyselinje og væskepumpe</t>
  </si>
  <si>
    <t>Rækkeafskærmning (valgfri)</t>
  </si>
  <si>
    <t>Terminal samt software til styring af sprøjte og sideværtsstyring (valgfri)</t>
  </si>
  <si>
    <t>Førerløst køretøj med påmonteret eller integreret RTK-GNSS eller kamera, udstyr til mekanisk ukrudtsbekæmpelse mellem afgrøderækker inklusive afgrødespecifik radrenser som ekstraudstyr, udstyr til såning og digitalt ruteplanlægningsværktøj. Pr. køretøj</t>
  </si>
  <si>
    <t>Førerløst køretøj med påmonteret eller integreret RTK-GNSS eller kamera, udstyr til mekanisk ukrudtsbekæmpelse mellem afgrøderækker inklusive afgrødespecifik radrenser som ekstraudstyr, udstyr til såning og digitalt ruteplanlægningsværktøj. Pr. række</t>
  </si>
  <si>
    <t>Indsatsområde 3: Reduktion af ammoniakudledning fra kvægstalde</t>
  </si>
  <si>
    <t>Antenne til opfangning af data fra drøvtygnings- og aktivitetsmålere (valgfri)</t>
  </si>
  <si>
    <t>Software til udpegning af køer til observation (valgfri)</t>
  </si>
  <si>
    <t>Antenne til opfangning af data fra vomboluser (valgfri)</t>
  </si>
  <si>
    <t>Indsatsområde 4: Reduktion af energiforbruget i væksthuse</t>
  </si>
  <si>
    <t>Klimacontroller og sensorer</t>
  </si>
  <si>
    <t>Enheder</t>
  </si>
  <si>
    <t>Ansøgte beløb (kr.)</t>
  </si>
  <si>
    <t>Antal dyr (stk.)</t>
  </si>
  <si>
    <t>Udstyr til afskrælning af kamme og/eller ekstra ukrudtsrenseværktøj (valgfri)</t>
  </si>
  <si>
    <t>Rækkestyring ved hjælp af sensorer og slæbesko (valgfri)</t>
  </si>
  <si>
    <t>Indsatsområde 5: Reduktion af ammoniakudledning fra svinestalde</t>
  </si>
  <si>
    <t>5.1 Gyllekøling m. linespil - slagtesvin</t>
  </si>
  <si>
    <t>5.2 Gyllekøling m. linespil - søer og smågrise</t>
  </si>
  <si>
    <t>Indsatsområde 6: Reduktion af næringsstofforbrug i væksthuse</t>
  </si>
  <si>
    <t>Gødningskar (valgfri)</t>
  </si>
  <si>
    <t xml:space="preserve">6.2 Gødningsblander og gødningscomputer - udplantningsplanter og planteskolekulturer i væksthus (glashus, plasthus eller tunnel) eller på containerplads </t>
  </si>
  <si>
    <t>6.1 Gødningsblander og gødningscomputer - grøntsager, krydderurter, bær og potteplanter i væksthus (glashus, plasthus eller tunnel)</t>
  </si>
  <si>
    <t xml:space="preserve">Indsatsområde 7: Reduktion af energiforbrug fra fjerkræstalde </t>
  </si>
  <si>
    <t>Indsatsområde 8: Reduktion af energiforbrug i planteavl</t>
  </si>
  <si>
    <t>Anlæg</t>
  </si>
  <si>
    <t>Luftrensningsanlæg</t>
  </si>
  <si>
    <t>Gylletragte med punktudsugning og ventilationskanaler til punktudsugning.</t>
  </si>
  <si>
    <t>Gyllekøleslanger (valgfri)</t>
  </si>
  <si>
    <t>8.1 Elektrisk traktor</t>
  </si>
  <si>
    <t>8.3 Gastæt silo til opbevaring af foderkorn og kernemajs til foder</t>
  </si>
  <si>
    <t>8.4 Silo med omrøring og tørring</t>
  </si>
  <si>
    <t>8.6 Lavtryksmarkvanding – selvkørende pivot</t>
  </si>
  <si>
    <t>Traktor med 100 pct. elektrisk fremdrift.</t>
  </si>
  <si>
    <t>Lynlader inkl. boks og kabler. (valgfri)</t>
  </si>
  <si>
    <t>Læssemaskine pris pr. kilo egenvægt.</t>
  </si>
  <si>
    <r>
      <t>m</t>
    </r>
    <r>
      <rPr>
        <vertAlign val="superscript"/>
        <sz val="9"/>
        <color theme="1"/>
        <rFont val="EYInterstate Light"/>
      </rPr>
      <t>3</t>
    </r>
    <r>
      <rPr>
        <sz val="9"/>
        <color theme="1"/>
        <rFont val="EYInterstate Light"/>
      </rPr>
      <t xml:space="preserve"> rumindhold</t>
    </r>
  </si>
  <si>
    <t>Transportudstyr (valgfri)</t>
  </si>
  <si>
    <t>Computerstyret  vandingsmaskine med turbinefremdrift eller elektrisk fremdrift</t>
  </si>
  <si>
    <t>Frekvensstyrede in-line pumper og/eller dykpumper ved det jordfaste anlæg. (valgfri)</t>
  </si>
  <si>
    <t xml:space="preserve">Computerstyret  vandingsmaskine med turbinefremdrift eller elektrisk fremdrift. </t>
  </si>
  <si>
    <t>varmeveksler</t>
  </si>
  <si>
    <t>Gødningsblander med integreret kontrolenhed og software</t>
  </si>
  <si>
    <t>Opsamlingstank</t>
  </si>
  <si>
    <r>
      <t>m</t>
    </r>
    <r>
      <rPr>
        <vertAlign val="superscript"/>
        <sz val="9"/>
        <color theme="1"/>
        <rFont val="EYInterstate Light"/>
      </rPr>
      <t>3</t>
    </r>
    <r>
      <rPr>
        <sz val="9"/>
        <color theme="1"/>
        <rFont val="EYInterstate Light"/>
      </rPr>
      <t xml:space="preserve"> tank</t>
    </r>
  </si>
  <si>
    <r>
      <t>Produktionsareal i m</t>
    </r>
    <r>
      <rPr>
        <vertAlign val="superscript"/>
        <sz val="9"/>
        <color theme="1"/>
        <rFont val="EYInterstate Light"/>
      </rPr>
      <t>2</t>
    </r>
  </si>
  <si>
    <t>5.3 Kemisk luftrenser (syre) - slagtesvin</t>
  </si>
  <si>
    <t>5.4 Kemisk luftrenser (syre) - smågrise og diegivende søer</t>
  </si>
  <si>
    <t>5.5 Biologisk luftrenser - slagtesvin</t>
  </si>
  <si>
    <t>5.6 Biologisk luftrenser - smågrise og diegivende søer</t>
  </si>
  <si>
    <t>5.8 Kemisk luftrenser (syre+biologisk) - smågrise og diegivende søer</t>
  </si>
  <si>
    <t>5.9 Gylletragte med punktudsugning – diegivende søer</t>
  </si>
  <si>
    <t>Luftrensningsanlæg med to trin; et trin med syreopløsning efterfulgt af et biologisk trin.</t>
  </si>
  <si>
    <t xml:space="preserve">2.6 Aktiv sideværtsstyring eller hjulstyring til marksprøjter til båndsprøjtning </t>
  </si>
  <si>
    <t>Radrenser med RTK-GNSS modtager(e) og antenne(r) eller kameraudstyr, samt hardware for sideværtsstyring og sektionsløft. Pris pr. m arbejdsbredde</t>
  </si>
  <si>
    <t>2.2 Dobbelt tanksystem og dyselinje for pletsprøjtning og
gradueret tildeling i kombination med sektions-, forstøver- eller dyseafblænding</t>
  </si>
  <si>
    <t>2.3   Et-tankinjektionssystem for pletsprøjtning og gradueret 
tildeling i kombination med sektions-, forstøver- eller dyseafblænding</t>
  </si>
  <si>
    <t>2.4 Flertanksinjektionssystem for pletsprøjtning og gradueret 
tildeling i kombination med sektions-, forstøver- eller dyseafblænding</t>
  </si>
  <si>
    <t>2.12 Kartoffelradrenser</t>
  </si>
  <si>
    <t>2.13 Kartoffelradrenser med svingbare renseelementer</t>
  </si>
  <si>
    <t>2.11 Luftudstyr til sprøjtebom</t>
  </si>
  <si>
    <t>RTK-GNSS baseret elektronisk styring for overlapreduktion og pletsprøjtning - bombreddepris</t>
  </si>
  <si>
    <t>Front-, eller flertanksystem til tankblandinger,  Dobbelt dyse-/forstøverlinje og RTK-GNSS baseret elektronisk styring for overlapreduktion, pletsprøjtning og gradueret tildeling</t>
  </si>
  <si>
    <t>Injektionssprøjtesystem med en separat kemikalie-/injektionstank der doserer middel ind i et 
væskestrengssystem, injektionspumpe inklusive RTK-GNSS baseret elektronisk styring for overlapreduktion, pletsprøjtning og gradueret 
tildeling</t>
  </si>
  <si>
    <t>Injektionssprøjtesystem med separate kemikalie-/injektionstanke der doserer midler ind i et 
væskestrengssystem, RTK-GNSS baseret elektronisk styring for overlapreduktion, pletsprøjtning og gradueret inklusive de to første injektionspumper
tildeling</t>
  </si>
  <si>
    <t>Kameraer (med eller uden integration med drone) som kan levere billedmateriale til artsgenkendelse, monitorering og kortlægning af områder af ukrudtsarter før sprøjtning.</t>
  </si>
  <si>
    <t>Elementer</t>
  </si>
  <si>
    <t>Elementer (obligatoriske og valgfrie)</t>
  </si>
  <si>
    <t>Elementer (obligatoriske)</t>
  </si>
  <si>
    <t>Lugerobot med påmonteret kamera(er) eller RTK-GNSS for aktiv styring af lugeværktøj omkring enkeltplanter, i afgrøderækker og mellem afgrøderækker - startpris</t>
  </si>
  <si>
    <t>Lugerobot med påmonteret kamera(er) eller RTK-GNSS for aktiv styring af lugeværktøj omkring enkeltplanter, i afgrøderækker og mellem afgrøderækker - rækkepris</t>
  </si>
  <si>
    <t>Lavtryksblæserenhed, spalte/rør/pose der fører luften ud på bommen, elektronisk styring og sensorer for automatisk regulering af lufttryk og/eller luftmængde eller forstøvning. Pris pr. udstyr</t>
  </si>
  <si>
    <t>Lavtryksblæserenhed, spalte/rør/pose der fører luften ud på bommen, elektronisk styring og sensorer for automatisk regulering af lufttryk og/eller luftmængde eller forstøvning. Pris pr. bombredde</t>
  </si>
  <si>
    <t>Kartoffelradrenser pris for renseren inklusive første to rækker</t>
  </si>
  <si>
    <t>3.5 Luftrensning i kombination med separationsstrimler i gulvspalter og gødningsrobot</t>
  </si>
  <si>
    <t>Øremærkesensor. Pris pr. stk.</t>
  </si>
  <si>
    <t>Et isoleringsgardin, et skyggegardin, (push-pull eller rullegardin) og gardinstyring</t>
  </si>
  <si>
    <t>Elementer (obligatgoriske og valgfrie)</t>
  </si>
  <si>
    <t>Linespilsanlægsskaber, varmepumpe,  buffertank/akkumuleringstank, datalogger/energimåler eller timetæller</t>
  </si>
  <si>
    <t>Linespilsanlægsskaber, varmepumpe, buffertank/akkumuleringstank, datalogger/energimåler eller timetæller</t>
  </si>
  <si>
    <r>
      <t>m</t>
    </r>
    <r>
      <rPr>
        <vertAlign val="superscript"/>
        <sz val="9"/>
        <color theme="1"/>
        <rFont val="EYInterstate Light"/>
      </rPr>
      <t>2</t>
    </r>
    <r>
      <rPr>
        <sz val="9"/>
        <color theme="1"/>
        <rFont val="EYInterstate Light"/>
      </rPr>
      <t xml:space="preserve"> produktionsareal</t>
    </r>
  </si>
  <si>
    <r>
      <t>m</t>
    </r>
    <r>
      <rPr>
        <vertAlign val="superscript"/>
        <sz val="9"/>
        <color theme="1"/>
        <rFont val="EYInterstate Light"/>
      </rPr>
      <t>2</t>
    </r>
    <r>
      <rPr>
        <sz val="9"/>
        <color theme="1"/>
        <rFont val="EYInterstate Light"/>
      </rPr>
      <t xml:space="preserve"> produktionsareal med slanger</t>
    </r>
  </si>
  <si>
    <t>Luftrensningsanlæg med ét trin med syreopløsning</t>
  </si>
  <si>
    <t>Luftrensningsanlæg med biologisk filtrering af ammoniak</t>
  </si>
  <si>
    <r>
      <t>m</t>
    </r>
    <r>
      <rPr>
        <vertAlign val="superscript"/>
        <sz val="9"/>
        <color theme="1"/>
        <rFont val="EYInterstate Light"/>
      </rPr>
      <t>2</t>
    </r>
    <r>
      <rPr>
        <sz val="9"/>
        <color theme="1"/>
        <rFont val="EYInterstate Light"/>
      </rPr>
      <t xml:space="preserve"> produktionsareal med luftrensning</t>
    </r>
  </si>
  <si>
    <t>5.7 Kemisk luftrenser (syre + biologisk) - slagtesvin</t>
  </si>
  <si>
    <t>7.1 LED-lys - hønnikestalde, hønsestalde og konventionelle slagtekyllingestalde</t>
  </si>
  <si>
    <t>LED-armaturer med LED-rør eller LED-lamper eller LED-rør udviklet til eftermontering i eksisterende armaturer med pulverrør (kondensator og glimttænder fjernes)</t>
  </si>
  <si>
    <t>7.2 LED-lys - økologiske slagtekyllingestalde</t>
  </si>
  <si>
    <t xml:space="preserve">7.3 Opvarmning med varmerør og automatisk regulerbar cirkulationspumpe - slagtekyllingestalde og hønnikestalde </t>
  </si>
  <si>
    <t>Varmerør i form af ribberør, deltarør eller sorte rør og trinløs automatisk regulerbar cirkulationspumpe</t>
  </si>
  <si>
    <t>armatur</t>
  </si>
  <si>
    <t>m2 produktionsareal</t>
  </si>
  <si>
    <t>7.4 Luft-til-luft varmeveksler – slagtekyllingestalde og hønnikestalde</t>
  </si>
  <si>
    <t>Varmeveksler-unit(s) og ventilator(er). Pris pr. stk.</t>
  </si>
  <si>
    <t>Varmeveksler-unit(s) og ventilator(er). Pris m2 produktionsareal</t>
  </si>
  <si>
    <t>8.2 Elektrisk læssemaskine</t>
  </si>
  <si>
    <t>kg. egenvægt</t>
  </si>
  <si>
    <t>Terrængående læssemaskine under 5 tons egenvægt med 100 pct. elektrisk fremdrift. Pri spr. Stk.</t>
  </si>
  <si>
    <t>Læssemaskine</t>
  </si>
  <si>
    <t>Gastæt kornsilo, transportanlæg til silo med styringstavle for fyldning og tømning, og CO2 udstyr for påfyldning eller kvælstofgennerator med styring og iltsensor. Pris. pr. anlæg</t>
  </si>
  <si>
    <t xml:space="preserve">Elementer (obligatoriske og valgfrie) </t>
  </si>
  <si>
    <r>
      <t>Siloens rumindhold i m</t>
    </r>
    <r>
      <rPr>
        <vertAlign val="superscript"/>
        <sz val="9"/>
        <color theme="1"/>
        <rFont val="EYInterstate Light"/>
      </rPr>
      <t>3</t>
    </r>
    <r>
      <rPr>
        <sz val="9"/>
        <color theme="1"/>
        <rFont val="EYInterstate Light"/>
      </rPr>
      <t>.</t>
    </r>
  </si>
  <si>
    <r>
      <t>Siloens rumindhold i m</t>
    </r>
    <r>
      <rPr>
        <vertAlign val="superscript"/>
        <sz val="9"/>
        <color theme="1"/>
        <rFont val="EYInterstate Light"/>
      </rPr>
      <t>3</t>
    </r>
  </si>
  <si>
    <t>Indsatsområde 9: Omlægning af burægproduktion</t>
  </si>
  <si>
    <t>luftrensningsanlæg</t>
  </si>
  <si>
    <t>klimacomputer</t>
  </si>
  <si>
    <t>software</t>
  </si>
  <si>
    <t>terminal</t>
  </si>
  <si>
    <t>pumpe</t>
  </si>
  <si>
    <t>ha</t>
  </si>
  <si>
    <t>rækkeafskærmning</t>
  </si>
  <si>
    <t>køretøj</t>
  </si>
  <si>
    <t>række</t>
  </si>
  <si>
    <t>robot</t>
  </si>
  <si>
    <t>radrenser</t>
  </si>
  <si>
    <t>m arbejdsbredde</t>
  </si>
  <si>
    <t>m bombredde</t>
  </si>
  <si>
    <t>udstyr inkl. to rækker</t>
  </si>
  <si>
    <t>rem</t>
  </si>
  <si>
    <t>vombolus</t>
  </si>
  <si>
    <t>antenne</t>
  </si>
  <si>
    <t>sensor</t>
  </si>
  <si>
    <t>koplads</t>
  </si>
  <si>
    <t>gødningsblander</t>
  </si>
  <si>
    <t>gødningskar</t>
  </si>
  <si>
    <t>traktor</t>
  </si>
  <si>
    <t>lynlader</t>
  </si>
  <si>
    <t>anlæg</t>
  </si>
  <si>
    <t>2.1 Sektions-, forstøver- eller dyseafblænding i kombination med pletsprøjtning</t>
  </si>
  <si>
    <t>Kartoffelradrenser</t>
  </si>
  <si>
    <t>-</t>
  </si>
  <si>
    <t>Kartoffelradrenser pris pr. række</t>
  </si>
  <si>
    <t>Luftrensningsanlæg med biologisk filtrering af ammoniak  (m2 produktionsareal)</t>
  </si>
  <si>
    <t>Luftrensningsanlæg med to trin; et trin med syreopløsning efterfulgt af et biologisk trin.(m2 produktionsareal )</t>
  </si>
  <si>
    <t xml:space="preserve">Luftrensningsanlæg med to trin; et trin med syreopløsning efterfulgt af et biologisk trin. (m2 produktionsareal </t>
  </si>
  <si>
    <t>Gylletragt</t>
  </si>
  <si>
    <t>Varmerør i form af ribberør, deltarør eller sorte rør og trinløs automatisk regulerbar cirkulationspumpe (m2 produktionsareal)</t>
  </si>
  <si>
    <t>Terminal til styring af sprøjten + software (valgfri)</t>
  </si>
  <si>
    <t>software pr. klimacontroller</t>
  </si>
  <si>
    <t>Ekstra injektionspumpe (valgfri)</t>
  </si>
  <si>
    <t>2.14 Ukrudtsbrænder</t>
  </si>
  <si>
    <t>Ukrudtsbrænder</t>
  </si>
  <si>
    <t>ukrudtsbrænder</t>
  </si>
  <si>
    <t>Redskabsstyring inklusive RTK-GNSS til styring heraf (valgfri)</t>
  </si>
  <si>
    <t>Terminal til styring (valgfri)</t>
  </si>
  <si>
    <t>redskabsstyring inklusive RTK-GNSS</t>
  </si>
  <si>
    <t>Stålsilo med tørrebund, omrørersnegle og automatik til styring af varmetilsætning og drift af omrørersnegle. Pris pr. anlæg</t>
  </si>
  <si>
    <t>Blæser og varmekilde til opvarmning, herunder traditionel olie- eller gasovn, varmepumpe eller affugtningsanlæg (valgfri)</t>
  </si>
  <si>
    <t>blæser og varmekilde</t>
  </si>
  <si>
    <t>8.5 Lavtryksmarkvanding – mobilt anlæg</t>
  </si>
  <si>
    <t>Computerstyret  vandingsmaskine med turbinefremdrift eller elektrisk fremdrift (m bombredde)</t>
  </si>
  <si>
    <t>Computerstyret  vandingsmaskine med turbinefremdrift eller elektrisk fremdrift. (m bombredde)</t>
  </si>
  <si>
    <t>Kartoffelradrenser pris pr. ekstra række (valgfri)</t>
  </si>
  <si>
    <t>Ukrudtsbrænder pris pr. m arbejdsbredde</t>
  </si>
  <si>
    <t>Prioriteringsscore 1</t>
  </si>
  <si>
    <t>Prioriteringsscore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</si>
</sst>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k_r_._-;\-* #,##0.00\ _k_r_._-;_-* &quot;-&quot;??\ _k_r_._-;_-@_-"/>
    <numFmt numFmtId="165" formatCode="_ &quot;kr.&quot;\ * #,##0.00_ ;_ &quot;kr.&quot;\ * \-#,##0.00_ ;_ &quot;kr.&quot;\ * &quot;-&quot;??_ ;_ @_ "/>
    <numFmt numFmtId="166" formatCode="_ * #,##0.00_ ;_ * \-#,##0.00_ ;_ * &quot;-&quot;??_ ;_ @_ "/>
    <numFmt numFmtId="167" formatCode="_-* #,##0\ _k_r_._-;\-* #,##0\ _k_r_._-;_-* &quot;-&quot;??\ _k_r_._-;_-@_-"/>
    <numFmt numFmtId="168" formatCode="#,##0.0000"/>
    <numFmt numFmtId="169" formatCode="0.0000"/>
    <numFmt numFmtId="170" formatCode="_-* #,##0.0\ _k_r_._-;\-* #,##0.0\ _k_r_._-;_-* &quot;-&quot;??\ _k_r_._-;_-@_-"/>
    <numFmt numFmtId="171" formatCode="#,##0.00\ &quot;kr.&quot;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EYInterstate Light"/>
    </font>
    <font>
      <b/>
      <sz val="9"/>
      <color theme="1"/>
      <name val="EYInterstate Light"/>
    </font>
    <font>
      <b/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color theme="1"/>
      <name val="EYInterstate Light"/>
    </font>
    <font>
      <sz val="9"/>
      <name val="EYInterstate Light"/>
    </font>
    <font>
      <sz val="9"/>
      <color theme="1"/>
      <name val="Ey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1A1A1A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4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9">
    <xf numFmtId="0" fontId="0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1" fillId="0" borderId="0"/>
    <xf numFmtId="0" fontId="1" fillId="0" borderId="0"/>
    <xf numFmtId="166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11" fillId="7" borderId="0" applyNumberFormat="0" applyBorder="0" applyAlignment="0" applyProtection="0"/>
  </cellStyleXfs>
  <cellXfs count="211">
    <xf numFmtId="0" fontId="0" fillId="0" borderId="0" xfId="0"/>
    <xf numFmtId="0" fontId="0" fillId="5" borderId="0" xfId="0" applyFill="1" applyBorder="1" applyProtection="1">
      <protection hidden="1"/>
    </xf>
    <xf numFmtId="3" fontId="0" fillId="5" borderId="0" xfId="0" applyNumberFormat="1" applyFill="1" applyBorder="1" applyProtection="1">
      <protection hidden="1"/>
    </xf>
    <xf numFmtId="0" fontId="0" fillId="0" borderId="0" xfId="0" applyBorder="1" applyProtection="1">
      <protection hidden="1"/>
    </xf>
    <xf numFmtId="0" fontId="2" fillId="0" borderId="0" xfId="0" applyFont="1" applyBorder="1" applyProtection="1">
      <protection hidden="1"/>
    </xf>
    <xf numFmtId="0" fontId="5" fillId="0" borderId="3" xfId="0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Border="1" applyProtection="1">
      <protection hidden="1"/>
    </xf>
    <xf numFmtId="0" fontId="6" fillId="4" borderId="0" xfId="0" applyFont="1" applyFill="1" applyBorder="1" applyProtection="1">
      <protection hidden="1"/>
    </xf>
    <xf numFmtId="3" fontId="0" fillId="4" borderId="0" xfId="0" applyNumberFormat="1" applyFill="1" applyBorder="1" applyProtection="1">
      <protection hidden="1"/>
    </xf>
    <xf numFmtId="0" fontId="0" fillId="4" borderId="0" xfId="0" applyFill="1" applyBorder="1" applyProtection="1">
      <protection hidden="1"/>
    </xf>
    <xf numFmtId="0" fontId="0" fillId="4" borderId="0" xfId="0" applyNumberFormat="1" applyFill="1" applyBorder="1" applyProtection="1">
      <protection hidden="1"/>
    </xf>
    <xf numFmtId="3" fontId="0" fillId="0" borderId="0" xfId="0" applyNumberFormat="1" applyBorder="1" applyProtection="1">
      <protection hidden="1"/>
    </xf>
    <xf numFmtId="0" fontId="0" fillId="0" borderId="0" xfId="0" applyNumberFormat="1" applyBorder="1" applyProtection="1">
      <protection hidden="1"/>
    </xf>
    <xf numFmtId="0" fontId="4" fillId="0" borderId="1" xfId="0" applyFont="1" applyBorder="1" applyProtection="1">
      <protection hidden="1"/>
    </xf>
    <xf numFmtId="0" fontId="3" fillId="0" borderId="4" xfId="0" applyFont="1" applyFill="1" applyBorder="1" applyAlignment="1" applyProtection="1">
      <alignment vertical="center"/>
      <protection hidden="1"/>
    </xf>
    <xf numFmtId="3" fontId="3" fillId="0" borderId="4" xfId="0" applyNumberFormat="1" applyFont="1" applyFill="1" applyBorder="1" applyAlignment="1" applyProtection="1">
      <alignment vertical="center"/>
      <protection hidden="1"/>
    </xf>
    <xf numFmtId="0" fontId="3" fillId="6" borderId="4" xfId="0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/>
      <protection locked="0"/>
    </xf>
    <xf numFmtId="3" fontId="3" fillId="0" borderId="4" xfId="0" applyNumberFormat="1" applyFont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3" fillId="0" borderId="5" xfId="0" applyFont="1" applyFill="1" applyBorder="1" applyAlignment="1" applyProtection="1">
      <alignment vertical="center"/>
      <protection hidden="1"/>
    </xf>
    <xf numFmtId="3" fontId="3" fillId="0" borderId="5" xfId="0" applyNumberFormat="1" applyFont="1" applyFill="1" applyBorder="1" applyAlignment="1" applyProtection="1">
      <alignment vertical="center"/>
      <protection hidden="1"/>
    </xf>
    <xf numFmtId="0" fontId="3" fillId="6" borderId="5" xfId="0" applyFont="1" applyFill="1" applyBorder="1" applyAlignment="1" applyProtection="1">
      <alignment vertical="center"/>
      <protection locked="0"/>
    </xf>
    <xf numFmtId="0" fontId="3" fillId="2" borderId="5" xfId="0" applyNumberFormat="1" applyFont="1" applyFill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hidden="1"/>
    </xf>
    <xf numFmtId="0" fontId="4" fillId="3" borderId="7" xfId="0" applyFont="1" applyFill="1" applyBorder="1" applyAlignment="1" applyProtection="1">
      <alignment vertical="center"/>
      <protection hidden="1"/>
    </xf>
    <xf numFmtId="0" fontId="4" fillId="3" borderId="7" xfId="0" applyNumberFormat="1" applyFont="1" applyFill="1" applyBorder="1" applyAlignment="1" applyProtection="1">
      <alignment vertical="center"/>
      <protection hidden="1"/>
    </xf>
    <xf numFmtId="0" fontId="3" fillId="0" borderId="9" xfId="0" applyFont="1" applyFill="1" applyBorder="1" applyAlignment="1" applyProtection="1">
      <alignment vertical="center"/>
      <protection hidden="1"/>
    </xf>
    <xf numFmtId="3" fontId="3" fillId="0" borderId="9" xfId="0" applyNumberFormat="1" applyFont="1" applyFill="1" applyBorder="1" applyAlignment="1" applyProtection="1">
      <alignment vertical="center"/>
      <protection hidden="1"/>
    </xf>
    <xf numFmtId="3" fontId="3" fillId="0" borderId="9" xfId="0" applyNumberFormat="1" applyFont="1" applyBorder="1" applyAlignment="1" applyProtection="1">
      <alignment vertical="center"/>
      <protection hidden="1"/>
    </xf>
    <xf numFmtId="0" fontId="4" fillId="0" borderId="10" xfId="0" applyFont="1" applyBorder="1" applyProtection="1">
      <protection hidden="1"/>
    </xf>
    <xf numFmtId="3" fontId="2" fillId="0" borderId="11" xfId="0" applyNumberFormat="1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2" fillId="0" borderId="11" xfId="0" applyNumberFormat="1" applyFont="1" applyBorder="1" applyProtection="1">
      <protection hidden="1"/>
    </xf>
    <xf numFmtId="0" fontId="3" fillId="0" borderId="4" xfId="0" applyFont="1" applyBorder="1" applyAlignment="1" applyProtection="1">
      <alignment vertical="center"/>
      <protection hidden="1"/>
    </xf>
    <xf numFmtId="3" fontId="4" fillId="0" borderId="6" xfId="0" applyNumberFormat="1" applyFont="1" applyBorder="1" applyAlignment="1" applyProtection="1">
      <alignment vertical="center"/>
      <protection hidden="1"/>
    </xf>
    <xf numFmtId="0" fontId="3" fillId="6" borderId="13" xfId="0" applyFont="1" applyFill="1" applyBorder="1" applyAlignment="1" applyProtection="1">
      <alignment vertical="center"/>
      <protection locked="0"/>
    </xf>
    <xf numFmtId="0" fontId="3" fillId="2" borderId="13" xfId="0" applyNumberFormat="1" applyFont="1" applyFill="1" applyBorder="1" applyAlignment="1" applyProtection="1">
      <alignment vertical="center"/>
      <protection locked="0"/>
    </xf>
    <xf numFmtId="0" fontId="4" fillId="3" borderId="8" xfId="0" applyNumberFormat="1" applyFont="1" applyFill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3" fontId="3" fillId="0" borderId="10" xfId="0" applyNumberFormat="1" applyFont="1" applyFill="1" applyBorder="1" applyAlignment="1" applyProtection="1">
      <alignment vertical="center"/>
      <protection hidden="1"/>
    </xf>
    <xf numFmtId="3" fontId="3" fillId="0" borderId="14" xfId="0" applyNumberFormat="1" applyFont="1" applyFill="1" applyBorder="1" applyAlignment="1" applyProtection="1">
      <alignment vertical="center"/>
      <protection hidden="1"/>
    </xf>
    <xf numFmtId="0" fontId="2" fillId="5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Protection="1">
      <protection hidden="1"/>
    </xf>
    <xf numFmtId="167" fontId="0" fillId="4" borderId="0" xfId="27" applyNumberFormat="1" applyFont="1" applyFill="1" applyBorder="1" applyProtection="1">
      <protection hidden="1"/>
    </xf>
    <xf numFmtId="167" fontId="0" fillId="0" borderId="0" xfId="27" applyNumberFormat="1" applyFont="1" applyBorder="1" applyProtection="1">
      <protection hidden="1"/>
    </xf>
    <xf numFmtId="167" fontId="5" fillId="0" borderId="3" xfId="27" applyNumberFormat="1" applyFont="1" applyBorder="1" applyAlignment="1" applyProtection="1">
      <alignment horizontal="left" vertical="center"/>
      <protection hidden="1"/>
    </xf>
    <xf numFmtId="167" fontId="2" fillId="0" borderId="11" xfId="27" applyNumberFormat="1" applyFont="1" applyBorder="1" applyProtection="1">
      <protection hidden="1"/>
    </xf>
    <xf numFmtId="167" fontId="4" fillId="3" borderId="8" xfId="27" applyNumberFormat="1" applyFont="1" applyFill="1" applyBorder="1" applyAlignment="1" applyProtection="1">
      <alignment vertical="center"/>
      <protection hidden="1"/>
    </xf>
    <xf numFmtId="0" fontId="3" fillId="0" borderId="6" xfId="0" applyFont="1" applyFill="1" applyBorder="1" applyAlignment="1" applyProtection="1">
      <alignment vertical="center"/>
      <protection hidden="1"/>
    </xf>
    <xf numFmtId="168" fontId="10" fillId="8" borderId="16" xfId="28" applyNumberFormat="1" applyFont="1" applyFill="1" applyBorder="1" applyProtection="1">
      <protection hidden="1"/>
    </xf>
    <xf numFmtId="0" fontId="3" fillId="2" borderId="7" xfId="0" applyNumberFormat="1" applyFont="1" applyFill="1" applyBorder="1" applyAlignment="1" applyProtection="1">
      <alignment vertical="center"/>
      <protection locked="0"/>
    </xf>
    <xf numFmtId="169" fontId="10" fillId="8" borderId="16" xfId="0" applyNumberFormat="1" applyFont="1" applyFill="1" applyBorder="1" applyProtection="1">
      <protection hidden="1"/>
    </xf>
    <xf numFmtId="0" fontId="2" fillId="5" borderId="0" xfId="0" applyFont="1" applyFill="1" applyBorder="1" applyAlignment="1" applyProtection="1">
      <alignment horizontal="right"/>
      <protection hidden="1"/>
    </xf>
    <xf numFmtId="0" fontId="2" fillId="5" borderId="0" xfId="0" applyFont="1" applyFill="1" applyBorder="1" applyAlignment="1" applyProtection="1">
      <protection hidden="1"/>
    </xf>
    <xf numFmtId="0" fontId="2" fillId="5" borderId="0" xfId="0" applyFont="1" applyFill="1" applyBorder="1" applyAlignment="1" applyProtection="1">
      <alignment horizontal="right" wrapText="1"/>
      <protection hidden="1"/>
    </xf>
    <xf numFmtId="0" fontId="5" fillId="3" borderId="2" xfId="0" applyFont="1" applyFill="1" applyBorder="1" applyAlignment="1" applyProtection="1">
      <alignment vertical="center"/>
      <protection hidden="1"/>
    </xf>
    <xf numFmtId="0" fontId="5" fillId="3" borderId="3" xfId="0" applyFont="1" applyFill="1" applyBorder="1" applyAlignment="1" applyProtection="1">
      <alignment vertical="center"/>
      <protection hidden="1"/>
    </xf>
    <xf numFmtId="0" fontId="3" fillId="2" borderId="4" xfId="0" applyNumberFormat="1" applyFont="1" applyFill="1" applyBorder="1" applyAlignment="1" applyProtection="1">
      <alignment vertical="center"/>
    </xf>
    <xf numFmtId="167" fontId="4" fillId="3" borderId="7" xfId="27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3" fontId="4" fillId="0" borderId="0" xfId="0" applyNumberFormat="1" applyFont="1" applyBorder="1" applyAlignment="1" applyProtection="1">
      <alignment vertical="center"/>
      <protection hidden="1"/>
    </xf>
    <xf numFmtId="0" fontId="4" fillId="3" borderId="0" xfId="0" applyFont="1" applyFill="1" applyBorder="1" applyAlignment="1" applyProtection="1">
      <alignment vertical="center"/>
      <protection hidden="1"/>
    </xf>
    <xf numFmtId="0" fontId="4" fillId="3" borderId="0" xfId="0" applyNumberFormat="1" applyFont="1" applyFill="1" applyBorder="1" applyAlignment="1" applyProtection="1">
      <alignment vertical="center"/>
      <protection hidden="1"/>
    </xf>
    <xf numFmtId="0" fontId="3" fillId="0" borderId="9" xfId="0" applyFont="1" applyFill="1" applyBorder="1" applyAlignment="1" applyProtection="1">
      <alignment vertical="center" wrapText="1"/>
      <protection hidden="1"/>
    </xf>
    <xf numFmtId="167" fontId="4" fillId="3" borderId="0" xfId="27" applyNumberFormat="1" applyFont="1" applyFill="1" applyBorder="1" applyAlignment="1" applyProtection="1">
      <alignment vertical="center"/>
      <protection hidden="1"/>
    </xf>
    <xf numFmtId="0" fontId="3" fillId="2" borderId="8" xfId="0" applyNumberFormat="1" applyFont="1" applyFill="1" applyBorder="1" applyAlignment="1" applyProtection="1">
      <alignment vertical="center"/>
      <protection locked="0"/>
    </xf>
    <xf numFmtId="0" fontId="4" fillId="0" borderId="9" xfId="0" applyFont="1" applyBorder="1" applyProtection="1">
      <protection hidden="1"/>
    </xf>
    <xf numFmtId="3" fontId="2" fillId="0" borderId="9" xfId="0" applyNumberFormat="1" applyFont="1" applyBorder="1" applyProtection="1">
      <protection hidden="1"/>
    </xf>
    <xf numFmtId="0" fontId="2" fillId="0" borderId="9" xfId="0" applyFont="1" applyBorder="1" applyProtection="1">
      <protection hidden="1"/>
    </xf>
    <xf numFmtId="0" fontId="2" fillId="0" borderId="9" xfId="0" applyNumberFormat="1" applyFont="1" applyBorder="1" applyProtection="1">
      <protection hidden="1"/>
    </xf>
    <xf numFmtId="0" fontId="0" fillId="0" borderId="0" xfId="0" applyFont="1" applyBorder="1" applyProtection="1">
      <protection hidden="1"/>
    </xf>
    <xf numFmtId="0" fontId="3" fillId="0" borderId="4" xfId="0" applyFont="1" applyFill="1" applyBorder="1" applyAlignment="1" applyProtection="1">
      <alignment vertical="center" wrapText="1"/>
      <protection hidden="1"/>
    </xf>
    <xf numFmtId="0" fontId="3" fillId="0" borderId="4" xfId="0" applyFont="1" applyBorder="1" applyAlignment="1" applyProtection="1">
      <alignment vertical="center" wrapText="1"/>
      <protection hidden="1"/>
    </xf>
    <xf numFmtId="0" fontId="3" fillId="0" borderId="17" xfId="0" applyFont="1" applyBorder="1" applyProtection="1">
      <protection hidden="1"/>
    </xf>
    <xf numFmtId="3" fontId="4" fillId="0" borderId="10" xfId="0" applyNumberFormat="1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vertical="center"/>
      <protection hidden="1"/>
    </xf>
    <xf numFmtId="0" fontId="4" fillId="3" borderId="11" xfId="0" applyFont="1" applyFill="1" applyBorder="1" applyAlignment="1" applyProtection="1">
      <alignment vertical="center"/>
      <protection hidden="1"/>
    </xf>
    <xf numFmtId="0" fontId="5" fillId="3" borderId="2" xfId="0" applyFont="1" applyFill="1" applyBorder="1" applyAlignment="1" applyProtection="1">
      <alignment horizontal="left" vertical="center"/>
      <protection hidden="1"/>
    </xf>
    <xf numFmtId="0" fontId="0" fillId="6" borderId="4" xfId="0" applyFill="1" applyBorder="1"/>
    <xf numFmtId="0" fontId="4" fillId="0" borderId="4" xfId="0" applyNumberFormat="1" applyFont="1" applyFill="1" applyBorder="1" applyAlignment="1" applyProtection="1">
      <alignment vertical="center"/>
      <protection hidden="1"/>
    </xf>
    <xf numFmtId="0" fontId="4" fillId="0" borderId="8" xfId="0" applyNumberFormat="1" applyFont="1" applyFill="1" applyBorder="1" applyAlignment="1" applyProtection="1">
      <alignment vertical="center"/>
      <protection hidden="1"/>
    </xf>
    <xf numFmtId="0" fontId="0" fillId="2" borderId="4" xfId="0" applyFill="1" applyBorder="1"/>
    <xf numFmtId="0" fontId="0" fillId="2" borderId="4" xfId="0" applyFill="1" applyBorder="1" applyProtection="1">
      <protection hidden="1"/>
    </xf>
    <xf numFmtId="0" fontId="3" fillId="0" borderId="9" xfId="0" quotePrefix="1" applyFont="1" applyFill="1" applyBorder="1" applyAlignment="1" applyProtection="1">
      <alignment vertical="center" wrapText="1"/>
      <protection hidden="1"/>
    </xf>
    <xf numFmtId="167" fontId="4" fillId="3" borderId="4" xfId="27" applyNumberFormat="1" applyFont="1" applyFill="1" applyBorder="1" applyAlignment="1" applyProtection="1">
      <alignment vertical="center"/>
      <protection hidden="1"/>
    </xf>
    <xf numFmtId="0" fontId="4" fillId="0" borderId="14" xfId="0" applyFont="1" applyBorder="1" applyAlignment="1" applyProtection="1">
      <alignment vertical="center"/>
      <protection hidden="1"/>
    </xf>
    <xf numFmtId="0" fontId="4" fillId="3" borderId="18" xfId="0" applyFont="1" applyFill="1" applyBorder="1" applyAlignment="1" applyProtection="1">
      <alignment vertical="center"/>
      <protection hidden="1"/>
    </xf>
    <xf numFmtId="0" fontId="4" fillId="3" borderId="18" xfId="0" applyNumberFormat="1" applyFont="1" applyFill="1" applyBorder="1" applyAlignment="1" applyProtection="1">
      <alignment vertical="center"/>
      <protection hidden="1"/>
    </xf>
    <xf numFmtId="0" fontId="4" fillId="3" borderId="11" xfId="0" applyNumberFormat="1" applyFont="1" applyFill="1" applyBorder="1" applyAlignment="1" applyProtection="1">
      <alignment vertical="center"/>
      <protection hidden="1"/>
    </xf>
    <xf numFmtId="0" fontId="4" fillId="0" borderId="9" xfId="0" applyFont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3" fontId="4" fillId="0" borderId="18" xfId="0" applyNumberFormat="1" applyFont="1" applyBorder="1" applyAlignment="1" applyProtection="1">
      <alignment vertical="center"/>
      <protection hidden="1"/>
    </xf>
    <xf numFmtId="0" fontId="4" fillId="0" borderId="18" xfId="0" applyFont="1" applyBorder="1" applyAlignment="1" applyProtection="1">
      <alignment vertical="center"/>
      <protection hidden="1"/>
    </xf>
    <xf numFmtId="167" fontId="4" fillId="3" borderId="18" xfId="27" applyNumberFormat="1" applyFont="1" applyFill="1" applyBorder="1" applyAlignment="1" applyProtection="1">
      <alignment vertical="center"/>
      <protection hidden="1"/>
    </xf>
    <xf numFmtId="3" fontId="2" fillId="0" borderId="0" xfId="0" applyNumberFormat="1" applyFont="1" applyBorder="1" applyProtection="1">
      <protection hidden="1"/>
    </xf>
    <xf numFmtId="167" fontId="2" fillId="0" borderId="0" xfId="27" applyNumberFormat="1" applyFont="1" applyBorder="1" applyProtection="1">
      <protection hidden="1"/>
    </xf>
    <xf numFmtId="0" fontId="4" fillId="3" borderId="12" xfId="0" applyNumberFormat="1" applyFont="1" applyFill="1" applyBorder="1" applyAlignment="1" applyProtection="1">
      <alignment vertical="center"/>
      <protection hidden="1"/>
    </xf>
    <xf numFmtId="3" fontId="14" fillId="0" borderId="10" xfId="0" applyNumberFormat="1" applyFont="1" applyFill="1" applyBorder="1" applyAlignment="1" applyProtection="1">
      <alignment vertical="center"/>
      <protection hidden="1"/>
    </xf>
    <xf numFmtId="3" fontId="0" fillId="0" borderId="3" xfId="0" applyNumberFormat="1" applyBorder="1" applyProtection="1">
      <protection hidden="1"/>
    </xf>
    <xf numFmtId="0" fontId="0" fillId="0" borderId="3" xfId="0" applyBorder="1" applyProtection="1">
      <protection hidden="1"/>
    </xf>
    <xf numFmtId="0" fontId="0" fillId="0" borderId="3" xfId="0" applyNumberFormat="1" applyBorder="1" applyProtection="1">
      <protection hidden="1"/>
    </xf>
    <xf numFmtId="3" fontId="3" fillId="0" borderId="6" xfId="0" applyNumberFormat="1" applyFont="1" applyFill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3" fillId="0" borderId="17" xfId="0" applyFont="1" applyBorder="1" applyAlignment="1" applyProtection="1">
      <alignment vertical="center" wrapText="1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3" fillId="6" borderId="7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hidden="1"/>
    </xf>
    <xf numFmtId="167" fontId="3" fillId="2" borderId="12" xfId="27" applyNumberFormat="1" applyFont="1" applyFill="1" applyBorder="1" applyAlignment="1" applyProtection="1">
      <alignment vertical="center"/>
      <protection locked="0"/>
    </xf>
    <xf numFmtId="167" fontId="3" fillId="2" borderId="8" xfId="27" applyNumberFormat="1" applyFont="1" applyFill="1" applyBorder="1" applyAlignment="1" applyProtection="1">
      <alignment vertical="center"/>
      <protection locked="0"/>
    </xf>
    <xf numFmtId="0" fontId="15" fillId="0" borderId="9" xfId="0" quotePrefix="1" applyFont="1" applyFill="1" applyBorder="1" applyAlignment="1" applyProtection="1">
      <alignment vertical="center" wrapText="1"/>
      <protection hidden="1"/>
    </xf>
    <xf numFmtId="0" fontId="0" fillId="6" borderId="4" xfId="0" applyFill="1" applyBorder="1" applyProtection="1">
      <protection hidden="1"/>
    </xf>
    <xf numFmtId="0" fontId="0" fillId="2" borderId="4" xfId="0" applyNumberFormat="1" applyFill="1" applyBorder="1" applyProtection="1">
      <protection hidden="1"/>
    </xf>
    <xf numFmtId="167" fontId="0" fillId="2" borderId="4" xfId="27" applyNumberFormat="1" applyFont="1" applyFill="1" applyBorder="1" applyProtection="1">
      <protection hidden="1"/>
    </xf>
    <xf numFmtId="0" fontId="3" fillId="2" borderId="4" xfId="0" quotePrefix="1" applyNumberFormat="1" applyFont="1" applyFill="1" applyBorder="1" applyAlignment="1" applyProtection="1">
      <alignment horizontal="right" vertical="center"/>
      <protection locked="0"/>
    </xf>
    <xf numFmtId="0" fontId="0" fillId="4" borderId="0" xfId="0" applyFill="1"/>
    <xf numFmtId="3" fontId="2" fillId="0" borderId="0" xfId="0" applyNumberFormat="1" applyFont="1" applyFill="1" applyBorder="1" applyProtection="1">
      <protection hidden="1"/>
    </xf>
    <xf numFmtId="0" fontId="2" fillId="0" borderId="0" xfId="0" applyFont="1" applyFill="1" applyBorder="1" applyProtection="1">
      <protection hidden="1"/>
    </xf>
    <xf numFmtId="0" fontId="0" fillId="0" borderId="0" xfId="0" applyFill="1" applyBorder="1"/>
    <xf numFmtId="0" fontId="2" fillId="0" borderId="0" xfId="0" applyNumberFormat="1" applyFont="1" applyFill="1" applyBorder="1" applyProtection="1">
      <protection hidden="1"/>
    </xf>
    <xf numFmtId="3" fontId="3" fillId="0" borderId="0" xfId="0" applyNumberFormat="1" applyFont="1" applyFill="1" applyBorder="1" applyAlignment="1" applyProtection="1">
      <alignment vertical="center"/>
      <protection hidden="1"/>
    </xf>
    <xf numFmtId="0" fontId="3" fillId="0" borderId="0" xfId="0" quotePrefix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 wrapText="1"/>
      <protection locked="0"/>
    </xf>
    <xf numFmtId="0" fontId="4" fillId="0" borderId="19" xfId="0" applyFont="1" applyBorder="1" applyProtection="1">
      <protection hidden="1"/>
    </xf>
    <xf numFmtId="0" fontId="2" fillId="0" borderId="20" xfId="0" applyFont="1" applyBorder="1" applyProtection="1">
      <protection hidden="1"/>
    </xf>
    <xf numFmtId="0" fontId="15" fillId="0" borderId="21" xfId="0" quotePrefix="1" applyFont="1" applyFill="1" applyBorder="1" applyAlignment="1" applyProtection="1">
      <alignment vertical="center" wrapText="1"/>
      <protection hidden="1"/>
    </xf>
    <xf numFmtId="3" fontId="3" fillId="6" borderId="22" xfId="0" applyNumberFormat="1" applyFont="1" applyFill="1" applyBorder="1" applyAlignment="1" applyProtection="1">
      <alignment vertical="center"/>
      <protection locked="0"/>
    </xf>
    <xf numFmtId="0" fontId="15" fillId="0" borderId="23" xfId="0" quotePrefix="1" applyFont="1" applyFill="1" applyBorder="1" applyAlignment="1" applyProtection="1">
      <alignment vertical="center" wrapText="1"/>
      <protection hidden="1"/>
    </xf>
    <xf numFmtId="0" fontId="2" fillId="0" borderId="0" xfId="0" applyFont="1" applyBorder="1" applyAlignment="1" applyProtection="1">
      <alignment horizontal="right"/>
      <protection hidden="1"/>
    </xf>
    <xf numFmtId="168" fontId="0" fillId="0" borderId="0" xfId="0" applyNumberFormat="1" applyBorder="1" applyProtection="1">
      <protection hidden="1"/>
    </xf>
    <xf numFmtId="0" fontId="3" fillId="0" borderId="0" xfId="0" applyFont="1"/>
    <xf numFmtId="164" fontId="3" fillId="2" borderId="4" xfId="27" applyNumberFormat="1" applyFont="1" applyFill="1" applyBorder="1" applyAlignment="1" applyProtection="1">
      <alignment vertical="center"/>
      <protection locked="0"/>
    </xf>
    <xf numFmtId="164" fontId="4" fillId="3" borderId="12" xfId="27" applyNumberFormat="1" applyFont="1" applyFill="1" applyBorder="1" applyAlignment="1" applyProtection="1">
      <alignment vertical="center"/>
      <protection hidden="1"/>
    </xf>
    <xf numFmtId="0" fontId="4" fillId="0" borderId="0" xfId="0" applyNumberFormat="1" applyFont="1" applyFill="1" applyBorder="1" applyAlignment="1" applyProtection="1">
      <alignment vertical="center"/>
      <protection hidden="1"/>
    </xf>
    <xf numFmtId="0" fontId="5" fillId="3" borderId="2" xfId="0" applyFont="1" applyFill="1" applyBorder="1" applyAlignment="1" applyProtection="1">
      <alignment vertical="center" wrapText="1"/>
      <protection hidden="1"/>
    </xf>
    <xf numFmtId="0" fontId="5" fillId="3" borderId="2" xfId="0" applyFont="1" applyFill="1" applyBorder="1" applyAlignment="1" applyProtection="1">
      <alignment vertical="top"/>
      <protection hidden="1"/>
    </xf>
    <xf numFmtId="0" fontId="5" fillId="3" borderId="3" xfId="0" applyFont="1" applyFill="1" applyBorder="1" applyAlignment="1" applyProtection="1">
      <alignment vertical="top" wrapText="1"/>
      <protection hidden="1"/>
    </xf>
    <xf numFmtId="0" fontId="3" fillId="0" borderId="9" xfId="0" applyFont="1" applyBorder="1" applyAlignment="1" applyProtection="1">
      <alignment vertical="center" wrapText="1"/>
      <protection hidden="1"/>
    </xf>
    <xf numFmtId="0" fontId="3" fillId="0" borderId="5" xfId="0" applyFont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vertical="center"/>
      <protection locked="0"/>
    </xf>
    <xf numFmtId="0" fontId="0" fillId="0" borderId="0" xfId="0" applyProtection="1">
      <protection hidden="1"/>
    </xf>
    <xf numFmtId="3" fontId="0" fillId="0" borderId="0" xfId="0" applyNumberFormat="1" applyProtection="1">
      <protection hidden="1"/>
    </xf>
    <xf numFmtId="0" fontId="3" fillId="0" borderId="9" xfId="0" applyFont="1" applyBorder="1" applyAlignment="1" applyProtection="1">
      <alignment vertical="center"/>
      <protection hidden="1"/>
    </xf>
    <xf numFmtId="0" fontId="3" fillId="2" borderId="4" xfId="0" applyFont="1" applyFill="1" applyBorder="1" applyAlignment="1">
      <alignment vertical="center"/>
    </xf>
    <xf numFmtId="0" fontId="4" fillId="0" borderId="0" xfId="0" applyFont="1" applyAlignment="1" applyProtection="1">
      <alignment vertical="center"/>
      <protection hidden="1"/>
    </xf>
    <xf numFmtId="3" fontId="4" fillId="0" borderId="0" xfId="0" applyNumberFormat="1" applyFont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0" fontId="2" fillId="5" borderId="0" xfId="0" applyFont="1" applyFill="1" applyAlignment="1" applyProtection="1">
      <alignment horizontal="right"/>
      <protection hidden="1"/>
    </xf>
    <xf numFmtId="3" fontId="0" fillId="5" borderId="0" xfId="0" applyNumberFormat="1" applyFill="1" applyProtection="1">
      <protection hidden="1"/>
    </xf>
    <xf numFmtId="0" fontId="2" fillId="5" borderId="0" xfId="0" applyFont="1" applyFill="1" applyAlignment="1" applyProtection="1">
      <alignment horizontal="right" wrapText="1"/>
      <protection hidden="1"/>
    </xf>
    <xf numFmtId="0" fontId="4" fillId="0" borderId="0" xfId="0" applyFont="1" applyFill="1" applyBorder="1" applyProtection="1">
      <protection hidden="1"/>
    </xf>
    <xf numFmtId="3" fontId="0" fillId="0" borderId="0" xfId="0" applyNumberFormat="1" applyFont="1" applyFill="1" applyBorder="1" applyProtection="1">
      <protection hidden="1"/>
    </xf>
    <xf numFmtId="0" fontId="3" fillId="0" borderId="0" xfId="0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hidden="1"/>
    </xf>
    <xf numFmtId="3" fontId="0" fillId="0" borderId="0" xfId="0" applyNumberFormat="1" applyFill="1" applyBorder="1" applyProtection="1">
      <protection hidden="1"/>
    </xf>
    <xf numFmtId="0" fontId="0" fillId="0" borderId="0" xfId="0" applyNumberFormat="1" applyFill="1" applyBorder="1" applyProtection="1">
      <protection hidden="1"/>
    </xf>
    <xf numFmtId="0" fontId="5" fillId="0" borderId="0" xfId="0" applyFont="1" applyFill="1" applyBorder="1" applyAlignment="1" applyProtection="1">
      <alignment horizontal="left" vertical="center"/>
      <protection hidden="1"/>
    </xf>
    <xf numFmtId="0" fontId="5" fillId="0" borderId="0" xfId="0" applyNumberFormat="1" applyFont="1" applyFill="1" applyBorder="1" applyAlignment="1" applyProtection="1">
      <alignment horizontal="left" vertical="center"/>
      <protection hidden="1"/>
    </xf>
    <xf numFmtId="0" fontId="16" fillId="0" borderId="0" xfId="0" applyFont="1" applyFill="1" applyBorder="1" applyAlignment="1">
      <alignment vertical="center"/>
    </xf>
    <xf numFmtId="3" fontId="12" fillId="0" borderId="0" xfId="0" applyNumberFormat="1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right"/>
      <protection hidden="1"/>
    </xf>
    <xf numFmtId="169" fontId="10" fillId="0" borderId="0" xfId="0" applyNumberFormat="1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right" wrapText="1"/>
      <protection hidden="1"/>
    </xf>
    <xf numFmtId="168" fontId="0" fillId="0" borderId="0" xfId="0" applyNumberFormat="1" applyFill="1" applyBorder="1" applyProtection="1">
      <protection hidden="1"/>
    </xf>
    <xf numFmtId="0" fontId="17" fillId="3" borderId="2" xfId="0" applyFont="1" applyFill="1" applyBorder="1" applyAlignment="1" applyProtection="1">
      <alignment vertical="top"/>
      <protection hidden="1"/>
    </xf>
    <xf numFmtId="3" fontId="3" fillId="0" borderId="17" xfId="0" applyNumberFormat="1" applyFont="1" applyBorder="1" applyAlignment="1" applyProtection="1">
      <alignment vertical="center"/>
      <protection hidden="1"/>
    </xf>
    <xf numFmtId="0" fontId="3" fillId="2" borderId="8" xfId="0" applyNumberFormat="1" applyFont="1" applyFill="1" applyBorder="1" applyAlignment="1" applyProtection="1">
      <alignment vertical="center"/>
    </xf>
    <xf numFmtId="3" fontId="0" fillId="0" borderId="7" xfId="0" applyNumberFormat="1" applyFont="1" applyBorder="1" applyProtection="1">
      <protection hidden="1"/>
    </xf>
    <xf numFmtId="0" fontId="0" fillId="0" borderId="4" xfId="0" applyFont="1" applyBorder="1" applyProtection="1">
      <protection hidden="1"/>
    </xf>
    <xf numFmtId="3" fontId="0" fillId="0" borderId="4" xfId="0" applyNumberFormat="1" applyFont="1" applyBorder="1" applyProtection="1">
      <protection hidden="1"/>
    </xf>
    <xf numFmtId="0" fontId="3" fillId="6" borderId="15" xfId="0" applyFont="1" applyFill="1" applyBorder="1" applyAlignment="1" applyProtection="1">
      <alignment vertical="center"/>
      <protection locked="0"/>
    </xf>
    <xf numFmtId="0" fontId="4" fillId="0" borderId="17" xfId="0" applyFont="1" applyBorder="1" applyProtection="1">
      <protection hidden="1"/>
    </xf>
    <xf numFmtId="0" fontId="3" fillId="0" borderId="4" xfId="0" applyNumberFormat="1" applyFont="1" applyFill="1" applyBorder="1" applyAlignment="1" applyProtection="1">
      <alignment vertical="center"/>
      <protection hidden="1"/>
    </xf>
    <xf numFmtId="3" fontId="3" fillId="0" borderId="13" xfId="0" applyNumberFormat="1" applyFont="1" applyFill="1" applyBorder="1" applyAlignment="1" applyProtection="1">
      <alignment vertical="center"/>
      <protection hidden="1"/>
    </xf>
    <xf numFmtId="3" fontId="3" fillId="0" borderId="17" xfId="0" applyNumberFormat="1" applyFont="1" applyFill="1" applyBorder="1" applyAlignment="1" applyProtection="1">
      <alignment vertical="center"/>
      <protection hidden="1"/>
    </xf>
    <xf numFmtId="3" fontId="0" fillId="0" borderId="0" xfId="0" applyNumberFormat="1" applyFill="1" applyProtection="1">
      <protection hidden="1"/>
    </xf>
    <xf numFmtId="0" fontId="0" fillId="0" borderId="0" xfId="0" applyFill="1" applyProtection="1">
      <protection hidden="1"/>
    </xf>
    <xf numFmtId="170" fontId="4" fillId="3" borderId="12" xfId="27" applyNumberFormat="1" applyFont="1" applyFill="1" applyBorder="1" applyAlignment="1" applyProtection="1">
      <alignment vertical="center"/>
      <protection hidden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3" fontId="0" fillId="0" borderId="4" xfId="0" applyNumberFormat="1" applyFont="1" applyFill="1" applyBorder="1" applyAlignment="1" applyProtection="1">
      <alignment vertical="center"/>
      <protection hidden="1"/>
    </xf>
    <xf numFmtId="3" fontId="0" fillId="0" borderId="0" xfId="0" applyNumberFormat="1" applyFont="1" applyBorder="1" applyProtection="1">
      <protection hidden="1"/>
    </xf>
    <xf numFmtId="3" fontId="0" fillId="0" borderId="0" xfId="0" applyNumberFormat="1" applyFont="1" applyFill="1" applyBorder="1" applyAlignment="1" applyProtection="1">
      <alignment vertical="center"/>
      <protection hidden="1"/>
    </xf>
    <xf numFmtId="0" fontId="2" fillId="3" borderId="3" xfId="0" applyFont="1" applyFill="1" applyBorder="1" applyAlignment="1" applyProtection="1">
      <alignment vertical="center"/>
      <protection hidden="1"/>
    </xf>
    <xf numFmtId="0" fontId="18" fillId="0" borderId="0" xfId="0" applyFont="1" applyAlignment="1">
      <alignment horizontal="right"/>
    </xf>
    <xf numFmtId="171" fontId="0" fillId="0" borderId="0" xfId="0" applyNumberFormat="1" applyBorder="1" applyProtection="1">
      <protection hidden="1"/>
    </xf>
    <xf numFmtId="3" fontId="3" fillId="0" borderId="4" xfId="0" quotePrefix="1" applyNumberFormat="1" applyFont="1" applyFill="1" applyBorder="1" applyAlignment="1" applyProtection="1">
      <alignment vertical="center"/>
      <protection hidden="1"/>
    </xf>
    <xf numFmtId="3" fontId="3" fillId="0" borderId="4" xfId="0" quotePrefix="1" applyNumberFormat="1" applyFont="1" applyFill="1" applyBorder="1" applyAlignment="1" applyProtection="1">
      <alignment horizontal="center" vertical="center"/>
      <protection hidden="1"/>
    </xf>
    <xf numFmtId="3" fontId="3" fillId="0" borderId="14" xfId="0" quotePrefix="1" applyNumberFormat="1" applyFont="1" applyFill="1" applyBorder="1" applyAlignment="1" applyProtection="1">
      <alignment horizontal="center" vertical="center"/>
      <protection hidden="1"/>
    </xf>
    <xf numFmtId="3" fontId="3" fillId="0" borderId="6" xfId="0" applyNumberFormat="1" applyFont="1" applyBorder="1" applyAlignment="1" applyProtection="1">
      <alignment vertical="center"/>
      <protection hidden="1"/>
    </xf>
    <xf numFmtId="0" fontId="3" fillId="6" borderId="18" xfId="0" applyFont="1" applyFill="1" applyBorder="1" applyAlignment="1" applyProtection="1">
      <alignment vertical="center"/>
      <protection locked="0"/>
    </xf>
    <xf numFmtId="3" fontId="3" fillId="0" borderId="4" xfId="0" quotePrefix="1" applyNumberFormat="1" applyFont="1" applyBorder="1" applyAlignment="1" applyProtection="1">
      <alignment vertical="center"/>
      <protection hidden="1"/>
    </xf>
    <xf numFmtId="3" fontId="0" fillId="0" borderId="4" xfId="0" quotePrefix="1" applyNumberFormat="1" applyFont="1" applyBorder="1" applyProtection="1">
      <protection hidden="1"/>
    </xf>
    <xf numFmtId="3" fontId="0" fillId="0" borderId="7" xfId="0" quotePrefix="1" applyNumberFormat="1" applyFont="1" applyBorder="1" applyProtection="1">
      <protection hidden="1"/>
    </xf>
    <xf numFmtId="2" fontId="0" fillId="0" borderId="0" xfId="0" applyNumberFormat="1" applyBorder="1" applyProtection="1">
      <protection hidden="1"/>
    </xf>
    <xf numFmtId="4" fontId="3" fillId="6" borderId="24" xfId="0" applyNumberFormat="1" applyFont="1" applyFill="1" applyBorder="1"/>
    <xf numFmtId="4" fontId="12" fillId="8" borderId="0" xfId="28" applyNumberFormat="1" applyFont="1" applyFill="1" applyBorder="1" applyProtection="1">
      <protection hidden="1"/>
    </xf>
    <xf numFmtId="3" fontId="3" fillId="0" borderId="14" xfId="0" quotePrefix="1" applyNumberFormat="1" applyFont="1" applyFill="1" applyBorder="1" applyAlignment="1" applyProtection="1">
      <alignment horizontal="right" vertical="center"/>
      <protection hidden="1"/>
    </xf>
    <xf numFmtId="3" fontId="3" fillId="0" borderId="4" xfId="0" quotePrefix="1" applyNumberFormat="1" applyFont="1" applyFill="1" applyBorder="1" applyAlignment="1" applyProtection="1">
      <alignment horizontal="right" vertical="center"/>
      <protection hidden="1"/>
    </xf>
    <xf numFmtId="3" fontId="3" fillId="0" borderId="4" xfId="0" applyNumberFormat="1" applyFont="1" applyFill="1" applyBorder="1" applyAlignment="1" applyProtection="1">
      <alignment horizontal="right" vertical="center"/>
      <protection hidden="1"/>
    </xf>
    <xf numFmtId="0" fontId="3" fillId="0" borderId="7" xfId="0" applyFont="1" applyBorder="1"/>
    <xf numFmtId="4" fontId="12" fillId="8" borderId="0" xfId="0" applyNumberFormat="1" applyFont="1" applyFill="1" applyBorder="1" applyProtection="1">
      <protection hidden="1"/>
    </xf>
    <xf numFmtId="4" fontId="12" fillId="8" borderId="0" xfId="0" applyNumberFormat="1" applyFont="1" applyFill="1" applyProtection="1">
      <protection hidden="1"/>
    </xf>
    <xf numFmtId="164" fontId="0" fillId="0" borderId="0" xfId="27" applyFont="1" applyBorder="1" applyProtection="1"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4" fillId="0" borderId="7" xfId="0" applyFont="1" applyBorder="1" applyAlignment="1" applyProtection="1">
      <alignment vertical="center"/>
      <protection hidden="1"/>
    </xf>
    <xf numFmtId="0" fontId="4" fillId="0" borderId="8" xfId="0" applyFont="1" applyBorder="1" applyAlignment="1" applyProtection="1">
      <alignment vertical="center"/>
      <protection hidden="1"/>
    </xf>
  </cellXfs>
  <cellStyles count="29">
    <cellStyle name="Comma 2" xfId="8" xr:uid="{00000000-0005-0000-0000-000000000000}"/>
    <cellStyle name="Comma 2 2" xfId="24" xr:uid="{00000000-0005-0000-0000-000001000000}"/>
    <cellStyle name="Currency 2" xfId="9" xr:uid="{00000000-0005-0000-0000-000002000000}"/>
    <cellStyle name="Currency 2 2" xfId="25" xr:uid="{00000000-0005-0000-0000-000003000000}"/>
    <cellStyle name="God" xfId="28" builtinId="26"/>
    <cellStyle name="Komma" xfId="27" builtinId="3"/>
    <cellStyle name="Normal" xfId="0" builtinId="0"/>
    <cellStyle name="Normal 10" xfId="17" xr:uid="{00000000-0005-0000-0000-000007000000}"/>
    <cellStyle name="Normal 10 2" xfId="21" xr:uid="{00000000-0005-0000-0000-000008000000}"/>
    <cellStyle name="Normal 11" xfId="18" xr:uid="{00000000-0005-0000-0000-000009000000}"/>
    <cellStyle name="Normal 12" xfId="26" xr:uid="{00000000-0005-0000-0000-00000A000000}"/>
    <cellStyle name="Normal 2" xfId="2" xr:uid="{00000000-0005-0000-0000-00000B000000}"/>
    <cellStyle name="Normal 2 2" xfId="14" xr:uid="{00000000-0005-0000-0000-00000C000000}"/>
    <cellStyle name="Normal 2 3" xfId="11" xr:uid="{00000000-0005-0000-0000-00000D000000}"/>
    <cellStyle name="Normal 3" xfId="3" xr:uid="{00000000-0005-0000-0000-00000E000000}"/>
    <cellStyle name="Normal 3 2" xfId="12" xr:uid="{00000000-0005-0000-0000-00000F000000}"/>
    <cellStyle name="Normal 4" xfId="4" xr:uid="{00000000-0005-0000-0000-000010000000}"/>
    <cellStyle name="Normal 4 2" xfId="23" xr:uid="{00000000-0005-0000-0000-000011000000}"/>
    <cellStyle name="Normal 5" xfId="5" xr:uid="{00000000-0005-0000-0000-000012000000}"/>
    <cellStyle name="Normal 5 2" xfId="22" xr:uid="{00000000-0005-0000-0000-000013000000}"/>
    <cellStyle name="Normal 6" xfId="1" xr:uid="{00000000-0005-0000-0000-000014000000}"/>
    <cellStyle name="Normal 6 2" xfId="19" xr:uid="{00000000-0005-0000-0000-000015000000}"/>
    <cellStyle name="Normal 7" xfId="6" xr:uid="{00000000-0005-0000-0000-000016000000}"/>
    <cellStyle name="Normal 7 2" xfId="13" xr:uid="{00000000-0005-0000-0000-000017000000}"/>
    <cellStyle name="Normal 8" xfId="10" xr:uid="{00000000-0005-0000-0000-000018000000}"/>
    <cellStyle name="Normal 8 2" xfId="15" xr:uid="{00000000-0005-0000-0000-000019000000}"/>
    <cellStyle name="Normal 9" xfId="16" xr:uid="{00000000-0005-0000-0000-00001A000000}"/>
    <cellStyle name="Normal 9 2" xfId="20" xr:uid="{00000000-0005-0000-0000-00001B000000}"/>
    <cellStyle name="Percent 2" xfId="7" xr:uid="{00000000-0005-0000-0000-00001C000000}"/>
  </cellStyles>
  <dxfs count="0"/>
  <tableStyles count="0" defaultTableStyle="TableStyleMedium2" defaultPivotStyle="PivotStyleLight16"/>
  <colors>
    <mruColors>
      <color rgb="FF00704F"/>
      <color rgb="FFFFFF99"/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urn:lbst:intern'">
  <Schema ID="Schema1" Namespace="urn:lbst:intern">
    <schema xmlns:cap="urn:lbst:intern" xmlns="http://www.w3.org/2001/XMLSchema" targetNamespace="urn:lbst:intern">
      <element name="MT2019_Ansoegning" type="cap:MT2019_AnsoegningType"/>
      <element name="DigitalSignatur">
        <complexType>
          <sequence>
            <element ref="cap:signatures"/>
          </sequence>
        </complexType>
      </element>
      <element name="signatures">
        <complexType>
          <sequence>
            <any namespace="http://www.w3.org/2000/09/xmldsig#" processContents="lax" minOccurs="0" maxOccurs="unbounded"/>
          </sequence>
        </complexType>
      </element>
      <complexType name="MT2019_AnsoegningType">
        <sequence>
          <element name="SkemaData" type="cap:SkemaDataType" minOccurs="0"/>
          <element name="Dokumentation" type="cap:DokumentationType" minOccurs="0"/>
          <element name="SystemData" type="cap:SystemDataType" minOccurs="0"/>
          <element ref="cap:DigitalSignatur" minOccurs="0"/>
        </sequence>
        <anyAttribute namespace="http://www.w3.org/XML/1998/namespace" processContents="lax"/>
      </complexType>
      <complexType name="SkemaDataType">
        <sequence>
          <element name="DatakildeVersion_018" type="string" nillable="true">
            <annotation>
              <documentation>Versionsstyring af datakilden. Når der foretages datakildeændringer, der medfører ændringer i XPaths til felter, skal versionsnummeret tælles en op.</documentation>
            </annotation>
          </element>
          <element name="XMLUploadIndikator" type="cap:TristateBooleanType" default="2" minOccurs="0">
            <annotation>
              <documentation>Skal kun være i datakillden, når der er XML-upload til skemaet. Spørg VIBS.</documentation>
            </annotation>
          </element>
          <element name="SkemaParametre" type="cap:SkemaParametreType" minOccurs="0"/>
          <element name="Ansoeger" type="cap:AnsoegerType" minOccurs="0"/>
          <element name="Projekt" type="cap:ProjektType" minOccurs="0"/>
          <element name="Indsats1" type="cap:Indsats1Type" minOccurs="0"/>
          <element name="Indsats2" type="cap:Indsats2Type" minOccurs="0"/>
          <element name="Indsats3" type="cap:Indsats3Type" minOccurs="0"/>
          <element name="Indsats4" type="cap:Indsats4Type" minOccurs="0"/>
          <element name="Indsats5" type="cap:Indsats5Type" minOccurs="0"/>
          <element name="Indsats6" type="cap:Indsats6Type" minOccurs="0"/>
          <element name="Statistik" type="cap:StatistikType" minOccurs="0"/>
          <element name="Projektdata" type="cap:ProjektdataType" minOccurs="0"/>
          <element name="StatistikTilEU" type="cap:StatistikTilEUType" minOccurs="0"/>
          <element name="Arbejdskraftbehov" type="cap:ArbejdskraftbehovType" minOccurs="0"/>
          <element name="Bilag" type="cap:BilagType" minOccurs="0"/>
          <element name="Klage" type="cap:KlageType" minOccurs="0"/>
          <element name="EkstraFelter" type="cap:EkstraFelterSamlingType" minOccurs="0"/>
          <element name="SigneringsTekst" type="cap:SigneringsTekstType" minOccurs="0"/>
        </sequence>
      </complexType>
      <complexType name="SkemaParametreType">
        <sequence>
          <element name="ID" type="string" nillable="true"/>
          <element name="Omkostningsart" type="string" nillable="true"/>
          <element name="HentMarkkortIndikator" type="cap:TristateBooleanType"/>
          <element name="StandardpriserIndikator" type="cap:TristateBooleanType"/>
          <element name="ManueltTilsagnIndikator" type="cap:TristateBooleanType"/>
          <element name="EkstraFelter" type="cap:EkstraFelterType" minOccurs="0"/>
        </sequence>
      </complexType>
      <complexType name="AnsoegerType">
        <sequence>
          <element name="AnsoegningsRunde" type="integer" nillable="true"/>
          <element name="AnsoegningsAar" type="integer" nillable="true"/>
          <element name="Kunde" type="cap:KundeType" minOccurs="0"/>
          <element name="KonsulentOgKontaktperson" type="cap:KonsulentOgKontaktpersonType" minOccurs="0"/>
          <element name="Timer830Regel" type="cap:Timer830RegelType" minOccurs="0"/>
          <element name="KvitteringSendtIndikator" type="cap:TristateBooleanType"/>
          <element name="AendringtilsagnSektionSkjulerIndikator" type="cap:TristateBooleanType"/>
          <element name="AnsoegOmAendrForlaengElOverdragIndikator" type="cap:TristateBooleanType"/>
          <element name="ProjektAendringsIndikator" type="cap:TristateBooleanType"/>
          <element name="BeskrivelseAfAendring" type="string" nillable="true"/>
          <element name="ForlaengelseIndikator" type="cap:TristateBooleanType"/>
          <element name="NyForventetAfslutDato" type="date" nillable="true"/>
          <element name="BeskrivelseAfForlaengelse" type="string" nillable="true"/>
          <element name="OverdragelseIndikator" type="cap:TristateBooleanType"/>
          <element name="ErhverversCVR" type="string" nillable="true"/>
          <element name="OverdragelsesDato" type="date" nillable="true"/>
          <element name="BegrundOverdragelse" type="string" nillable="true"/>
          <element name="OverdragDok" type="cap:FilIndholdType" nillable="true" minOccurs="0"/>
          <element name="BudgetAendringsIndikator" type="cap:TristateBooleanType"/>
          <element name="FrafaldAnsIndikator" type="cap:TristateBooleanType"/>
          <element name="FrafaldAnsBeskrivelse" type="string" nillable="true"/>
          <element name="FrafaldAnsBemaerkning" type="string" nillable="true"/>
          <element name="AendrForlaengElOverdragVal" type="integer" nillable="true"/>
          <element name="ErklaeringIndikator" type="cap:TristateBooleanType"/>
          <element name="ErklaeringsVistTekstIndikator" type="cap:TristateBooleanType"/>
          <element name="ErklaeringkKnapTekst" type="string" nillable="true"/>
          <element name="EkstraFelter" type="cap:EkstraFelterType" minOccurs="0"/>
        </sequence>
      </complexType>
      <complexType name="KundeType">
        <sequence>
          <element name="KundeStamkort" type="cap:KundeStamkortType" minOccurs="0"/>
        </sequence>
      </complexType>
      <complexType name="KundeStamkortType">
        <sequence>
          <element name="CustomerKeyStructure" type="cap:CustomerKeyStructureType"/>
          <element name="CustomerFullName" type="cap:FullNameType" nillable="true" minOccurs="0"/>
          <element name="Address1" type="cap:AddressType" nillable="true" minOccurs="0"/>
          <element name="Address2" type="cap:AddressType" nillable="true" minOccurs="0"/>
          <element name="Address3" type="cap:AddressType" nillable="true" minOccurs="0"/>
          <element name="Address4" type="cap:AddressType" nillable="true" minOccurs="0"/>
          <element name="Address5" type="cap:AddressType" nillable="true" minOccurs="0"/>
          <element name="Address6" type="cap:AddressType" nillable="true" minOccurs="0"/>
          <element name="Address7" type="cap:AddressType" nillable="true" minOccurs="0"/>
          <element name="CustomerCommunicationPreference" type="cap:CustomerNotificationPreferenceType" nillable="true" minOccurs="0"/>
          <element name="CustomerNotificationPreference" type="cap:CustomerNotificationPreferenceType" nillable="true" minOccurs="0"/>
          <element name="EmailAddress" type="cap:EmailAddressType" nillable="true" minOccurs="0"/>
          <element name="MobileNumber" type="cap:MobileNumberType" nillable="true" minOccurs="0"/>
        </sequence>
      </complexType>
      <complexType name="KonsulentOgKontaktpersonType">
        <sequence>
          <element name="KonsulentTilknyttetIndikator" type="cap:TristateBooleanType"/>
          <element name="KonsulentNavn" type="string" nillable="true"/>
          <element name="KonsulentVirk" type="string" nillable="true"/>
          <element name="KonsulentTelefon" type="integer" nillable="true"/>
          <element name="KonsulentMail" type="string" nillable="true"/>
          <element name="KontaktPersonIndikator" type="cap:TristateBooleanType"/>
          <element name="KonsulentKontaktPersonIndikator" type="cap:TristateBooleanType"/>
          <element name="KontaktPersonNavn" type="string" nillable="true"/>
          <element name="KontaktPersonTelefon" type="integer" nillable="true"/>
          <element name="KontaktPersonEmail" type="string" nillable="true"/>
        </sequence>
      </complexType>
      <complexType name="Timer830RegelType">
        <sequence>
          <element name="Timer830Opfyldt" type="cap:TristateBooleanType"/>
          <element name="Timer830BeregnetTimer" type="decimal" nillable="true" minOccurs="0"/>
          <element name="Timer830IndlaestDato" type="date" nillable="true"/>
          <element name="Bemaerkning830TimerBegrundelse" type="string" nillable="true"/>
        </sequence>
      </complexType>
      <complexType name="ProjektType">
        <sequence>
          <element name="ProjektTitel" type="string" nillable="true" minOccurs="0"/>
          <element name="BudgetOmraade" type="cap:BudgetOmraadeType" minOccurs="0"/>
          <element name="IndsatsOmraade" type="cap:IndsatsOmraadeType" minOccurs="0"/>
          <element name="Prioritering" type="cap:PrioriteringType" minOccurs="0"/>
          <element name="ProjektBeskrivelse" type="string" nillable="true" minOccurs="0"/>
          <element name="ProjektStartDatoVedIndsendIndikator" type="cap:TristateBooleanType"/>
          <element name="KravEllerPaabudIndikator" type="cap:TristateBooleanType"/>
          <element name="KravEllerPaabudBeskrivelse" type="string" nillable="true" minOccurs="0"/>
          <element name="Tilladelser" type="cap:TilladelserType" minOccurs="0"/>
          <element name="TilbudslovOgUdbetalingsregler" type="cap:TilbudslovOgUdbetalingsreglerType" minOccurs="0"/>
          <element name="HandelMellemAfhaengigeParterIndikator" type="cap:TristateBooleanType"/>
          <element name="HandelMellemAfhaengigeParterBeskrivelse" type="string" nillable="true" minOccurs="0"/>
          <element name="OplysningerOmMomsIndikator" type="cap:TristateBooleanType"/>
          <element name="AnsoegerMomsRegistIndikator" type="cap:TristateBooleanType"/>
          <element name="AnsoegerBaererMomsIndikator" type="cap:TristateBooleanType"/>
          <element name="AnsoegerBevisIkkeBaererMomsIndikator" type="cap:TristateBooleanType"/>
          <element name="OplysningerOmSkovIndikator" type="cap:TristateBooleanType"/>
          <element name="OplysningerOmSkovBeskrivelse" type="string" nillable="true" minOccurs="0"/>
          <element name="OplysningerOmHjemmesideIndikator" type="cap:TristateBooleanType"/>
          <element name="OplysningerOmHjemmesideBeskrivelse" type="string" nillable="true" minOccurs="0"/>
          <element name="TidligereLignendeProjekter" type="cap:TidligereLignendeProjekterType" minOccurs="0"/>
          <element name="EvtOevrigeTilskud" type="cap:EvtOevrigeTilskudType" minOccurs="0"/>
          <element name="OekologiStatus" type="cap:OekologiStatusType" minOccurs="0"/>
          <element name="EkstraFelter" type="cap:EkstraFelterType" minOccurs="0"/>
        </sequence>
      </complexType>
      <complexType name="BudgetOmraadeType">
        <sequence>
          <element name="BudgetOmraadeValgt" type="integer" nillable="true"/>
          <element name="BudgetOmraade1" type="cap:TristateBooleanType"/>
          <element name="BudgetOmraade2" type="cap:TristateBooleanType"/>
        </sequence>
      </complexType>
      <complexType name="IndsatsOmraadeType">
        <sequence>
          <element name="IndsatsOmraadeValgt" type="integer" nillable="true"/>
          <element name="IndsatsOmraade1" type="cap:TristateBooleanType"/>
          <element name="IndsatsOmraade2" type="cap:TristateBooleanType"/>
          <element name="IndsatsOmraade3" type="cap:TristateBooleanType"/>
          <element name="IndsatsOmraade4" type="cap:TristateBooleanType"/>
          <element name="IndsatsOmraade5" type="cap:TristateBooleanType"/>
          <element name="IndsatsOmraade6" type="cap:TristateBooleanType"/>
        </sequence>
      </complexType>
      <complexType name="PrioriteringType">
        <sequence>
          <element name="Prioritering1" type="decimal" nillable="true" minOccurs="0"/>
          <element name="Prioritering2" type="decimal" nillable="true" minOccurs="0"/>
          <element name="Prioritering3" type="decimal" nillable="true" minOccurs="0"/>
          <element name="Prioritering4" type="decimal" nillable="true" minOccurs="0"/>
          <element name="Prioritering5" type="decimal" nillable="true" minOccurs="0"/>
          <element name="Prioritering6" type="decimal" nillable="true" minOccurs="0"/>
          <element name="Prioritering7" type="decimal" nillable="true" minOccurs="0"/>
          <element name="Prioritering8" type="decimal" nillable="true" minOccurs="0"/>
          <element name="Prioritering9" type="decimal" nillable="true" minOccurs="0"/>
          <element name="Prioritering10" type="decimal" nillable="true" minOccurs="0"/>
        </sequence>
      </complexType>
      <complexType name="TilladelserType">
        <sequence>
          <element name="TilladelseKraevesIndikator" type="cap:TristateBooleanType" minOccurs="0"/>
          <element name="TilladelseSamling" type="cap:TilladelseSamlingType" minOccurs="0"/>
          <element name="AntalOpnaaedeTilladelser" type="integer" nillable="true" minOccurs="0"/>
        </sequence>
      </complexType>
      <complexType name="TilladelseSamlingType">
        <sequence>
          <element name="TilladelseGentaget" type="cap:TilladelseGentagetType" minOccurs="0" maxOccurs="unbounded"/>
        </sequence>
      </complexType>
      <complexType name="TilladelseGentagetType">
        <sequence>
          <element name="TilladelseNavn" type="string" nillable="true"/>
          <element name="Myndighed" type="string" nillable="true"/>
          <element name="TilladelseOpnaaetIndikator" type="cap:TristateBooleanType"/>
          <element name="Dato" type="date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TilbudslovOgUdbetalingsreglerType">
        <sequence>
          <element name="DKUdbudIndikator" type="cap:TristateBooleanType" minOccurs="0"/>
          <element name="DKUdbudBeskrivelse" type="string" nillable="true" minOccurs="0"/>
          <element name="EUUdbudIndikator" type="cap:TristateBooleanType" minOccurs="0"/>
          <element name="EUUdbudBeskrivelse" type="string" nillable="true" minOccurs="0"/>
        </sequence>
      </complexType>
      <complexType name="TidligereLignendeProjekterType">
        <sequence>
          <element name="HentTidligereProjektIndikator" type="cap:TristateBooleanType"/>
          <element name="TidligereLignendeProjekterSamling" type="cap:TidligereLignendeProjekterSamlingType" minOccurs="0"/>
          <element name="TidligereLignendeProjekterAMSamling" type="cap:TidligereLignendeProjekterAMSamlingType" minOccurs="0"/>
          <element name="TidligereLignendeProjekterAMDok" type="cap:FilIndholdType" nillable="true" minOccurs="0"/>
        </sequence>
      </complexType>
      <complexType name="TidligereLignendeProjekterSamlingType">
        <sequence>
          <element name="TidligereLignendeProjekterGentaget" type="cap:TidligereLignendeProjekterGentagetType" minOccurs="0" maxOccurs="unbounded"/>
        </sequence>
      </complexType>
      <complexType name="TidligereLignendeProjekterGentagetType">
        <sequence>
          <element name="TidlLignProTilskudsordning" type="string" nillable="true"/>
          <element name="TidlLignProJournalNummer" type="string" nillable="true"/>
          <element name="TidlLignProBeloeb" type="decimal" nillable="true"/>
          <element name="TidlLignProUdbBeloeb" type="decimal" nillable="true"/>
          <element name="TidlLignProBeskrivelse" type="string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TidligereLignendeProjekterAMSamlingType">
        <sequence>
          <element name="TidligereLignendeProjekterAMGentaget" type="cap:TidligereLignendeProjekterAMGentagetType" minOccurs="0" maxOccurs="unbounded"/>
        </sequence>
      </complexType>
      <complexType name="TidligereLignendeProjekterAMGentagetType">
        <sequence>
          <element name="TidligereLignendeProjekterAMProTitel" type="string" nillable="true"/>
          <element name="TidligereLignendeProjekterAMJournNr" type="string" nillable="true"/>
          <element name="TidligereLignendeProjekterAMBeloeb" type="decimal" nillable="true"/>
          <element name="TidligereLignendeProjekterAMBeskriv" type="string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EvtOevrigeTilskudType">
        <sequence>
          <element name="SoegtAndenOffentligStoetteIndikator" type="cap:TristateBooleanType" minOccurs="0"/>
          <element name="SoegtAndenOffentligStoetteSum" type="decimal" nillable="true"/>
          <element name="ForventesIndtaegtIndikator" type="cap:TristateBooleanType" minOccurs="0"/>
          <element name="ForventesIndtaegtSum" type="decimal" nillable="true"/>
          <element name="ProjektDelAfEntrepriseIndikator" type="cap:TristateBooleanType" minOccurs="0"/>
          <element name="EntrepriseSum" type="decimal" nillable="true"/>
          <element name="EvtOevrigeTilskudGentagetSamlinger" type="cap:EvtOevrigeTilskudGentagetSamlingerType" minOccurs="0"/>
        </sequence>
      </complexType>
      <complexType name="EvtOevrigeTilskudGentagetSamlingerType">
        <sequence>
          <element name="EvtOevrigeTilskudSamling" type="cap:EvtOevrigeTilskudSamlingType" minOccurs="0"/>
          <element name="ForventesindtaegtSamling" type="cap:ForventesindtaegtSamlingType" minOccurs="0"/>
          <element name="SoegtAndenOffentligStoetteSamling" type="cap:SoegtAndenOffentligStoetteSamlingType" minOccurs="0"/>
        </sequence>
      </complexType>
      <complexType name="EvtOevrigeTilskudSamlingType">
        <sequence>
          <element name="EvtOevrigeTilskudGentaget" type="cap:EvtOevrigeTilskudGentagetType" minOccurs="0" maxOccurs="unbounded"/>
        </sequence>
      </complexType>
      <complexType name="ForventesindtaegtSamlingType">
        <sequence>
          <element name="ForventesindtaegtGentaget" type="cap:ForventesindtaegtGentagetType" minOccurs="0" maxOccurs="unbounded"/>
        </sequence>
      </complexType>
      <complexType name="SoegtAndenOffentligStoetteSamlingType">
        <sequence>
          <element name="SoegtAndenOffentligStoetteGentaget" type="cap:SoegtAndenOffentligStoetteGentagetType" minOccurs="0" maxOccurs="unbounded"/>
        </sequence>
      </complexType>
      <complexType name="EvtOevrigeTilskudGentagetType">
        <sequence>
          <element name="EvtOevrigeTilskudValgt" type="string" nillable="true"/>
          <element name="EvtOevrigeTilskudIndtastet" type="string" nillable="true"/>
          <element name="EvtOevrigeTilskudMyndighed" type="string" nillable="true"/>
          <element name="EvtOevrigeTilskudJourNr" type="string" nillable="true"/>
          <element name="EvtOevrigeTilskud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ForventesindtaegtGentagetType">
        <sequence>
          <element name="ForventesindtaegtTeknologi" type="string" nillable="true"/>
          <element name="ForventesindtaegtBemaerkning" type="string" nillable="true"/>
          <element name="Forventesindtaegt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SoegtAndenOffentligStoetteGentagetType">
        <sequence>
          <element name="SoegtAndenOffentligStoetteHvor" type="string" nillable="true"/>
          <element name="SoegtAndenOffentligStoetteJourNr" type="string" nillable="true"/>
          <element name="SoegtAndenOffentligStoette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OekologiStatusType">
        <sequence>
          <element name="RegistreretSomOekologIndikator" type="cap:TristateBooleanType"/>
          <element name="OekologAutorisationsNr" type="string" nillable="true"/>
          <element name="AutorisationOpnaaetDato" type="date" nillable="true"/>
          <element name="AnsForAutorisationDato" type="date" nillable="true"/>
        </sequence>
      </complexType>
      <complexType name="Indsats1Type">
        <sequence>
          <element name="Tilskudsberegning" type="cap:TilskudsberegningType" minOccurs="0"/>
        </sequence>
      </complexType>
      <complexType name="TilskudsberegningType">
        <sequence>
          <element name="Tilskud11" type="cap:Tilskud11Type" minOccurs="0"/>
          <element name="Tilskud12" type="cap:Tilskud12Type" minOccurs="0"/>
          <element name="Tilskud13" type="cap:Tilskud13Type" minOccurs="0"/>
          <element name="Tilskud14" type="cap:Tilskud14Type" minOccurs="0"/>
          <element name="Tilskud15" type="cap:Tilskud15Type" minOccurs="0"/>
          <element name="Tilskud16" type="cap:Tilskud16Type" minOccurs="0"/>
          <element name="Tilskud17" type="cap:Tilskud17Type" minOccurs="0"/>
          <element name="Tilskud18" type="cap:Tilskud18Type" minOccurs="0"/>
          <element name="Tilskudsopgoerelse1" type="cap:Tilskudsopgoerelse1Type" minOccurs="0"/>
        </sequence>
      </complexType>
      <complexType name="Tilskud11Type">
        <sequence>
          <element name="T11_GyllefosuringIndikator" type="cap:TristateBooleanType" minOccurs="0"/>
          <element name="T11_Kapacitet" type="decimal" nillable="true" minOccurs="0"/>
          <element name="T11_StandardMiljoeEffekt" type="decimal" nillable="true" minOccurs="0"/>
          <element name="T11_TeknologiensLevetid" type="decimal" nillable="true" minOccurs="0"/>
          <element name="T11_StandardOmk" type="decimal" nillable="true" minOccurs="0"/>
          <element name="T11_Antal" type="integer" nillable="true" minOccurs="0"/>
          <element name="T11_IAlt" type="decimal" nillable="true" minOccurs="0"/>
          <element name="T11_Tilskudsgrundlag" type="decimal" nillable="true" minOccurs="0"/>
        </sequence>
      </complexType>
      <complexType name="Tilskud12Type">
        <sequence>
          <element name="T12_FasefodringIndikator" type="cap:TristateBooleanType" minOccurs="0"/>
          <element name="T12_Kapacitet" type="decimal" nillable="true" minOccurs="0"/>
          <element name="T12_StandardMiljoeEffekt" type="decimal" nillable="true" minOccurs="0"/>
          <element name="T12_TeknologiensLevetid" type="decimal" nillable="true" minOccurs="0"/>
          <element name="T12_StandardOmk" type="decimal" nillable="true" minOccurs="0"/>
          <element name="T12_Antal" type="integer" nillable="true" minOccurs="0"/>
          <element name="T12_IAlt" type="decimal" nillable="true" minOccurs="0"/>
          <element name="T12_Tilskudsgrundlag" type="decimal" nillable="true" minOccurs="0"/>
          <element name="T12S1_StandardOmk" type="decimal" nillable="true" minOccurs="0"/>
          <element name="T12S1_Antal" type="integer" nillable="true" minOccurs="0"/>
          <element name="T12S1_IAlt" type="decimal" nillable="true" minOccurs="0"/>
          <element name="T12S2_StandardOmk" type="decimal" nillable="true" minOccurs="0"/>
          <element name="T12S2_Antal" type="integer" nillable="true" minOccurs="0"/>
          <element name="T12S2_IAlt" type="decimal" nillable="true" minOccurs="0"/>
          <element name="T12S3_StandardOmk" type="decimal" nillable="true" minOccurs="0"/>
          <element name="T12S3_Antal" type="integer" nillable="true" minOccurs="0"/>
          <element name="T12S3_IAlt" type="decimal" nillable="true" minOccurs="0"/>
        </sequence>
      </complexType>
      <complexType name="Tilskud13Type">
        <sequence>
          <element name="T13_FasefodringIndikator" type="cap:TristateBooleanType" minOccurs="0"/>
          <element name="T13_Kapacitet" type="decimal" nillable="true" minOccurs="0"/>
          <element name="T13_StandardMiljoeEffekt" type="decimal" nillable="true" minOccurs="0"/>
          <element name="T13_TeknologiensLevetid" type="decimal" nillable="true" minOccurs="0"/>
          <element name="T13_StandardOmk" type="decimal" nillable="true" minOccurs="0"/>
          <element name="T13_Antal" type="integer" nillable="true" minOccurs="0"/>
          <element name="T13_IAlt" type="decimal" nillable="true" minOccurs="0"/>
          <element name="T13_Tilskudsgrundlag" type="decimal" nillable="true" minOccurs="0"/>
          <element name="T13S1_StandardOmk" type="decimal" nillable="true" minOccurs="0"/>
          <element name="T13S1_Antal" type="integer" nillable="true" minOccurs="0"/>
          <element name="T13S1_IAlt" type="decimal" nillable="true" minOccurs="0"/>
          <element name="T13S2_StandardOmk" type="decimal" nillable="true" minOccurs="0"/>
          <element name="T13S2_Antal" type="integer" nillable="true" minOccurs="0"/>
          <element name="T13S2_IAlt" type="decimal" nillable="true" minOccurs="0"/>
          <element name="T13S3_StandardOmk" type="decimal" nillable="true" minOccurs="0"/>
          <element name="T13S3_Antal" type="integer" nillable="true" minOccurs="0"/>
          <element name="T13S3_IAlt" type="decimal" nillable="true" minOccurs="0"/>
        </sequence>
      </complexType>
      <complexType name="Tilskud14Type">
        <sequence>
          <element name="T14_FasefodringIndikator" type="cap:TristateBooleanType" minOccurs="0"/>
          <element name="T14_Kapacitet" type="decimal" nillable="true" minOccurs="0"/>
          <element name="T14_StandardMiljoeEffekt" type="decimal" nillable="true" minOccurs="0"/>
          <element name="T14_TeknologiensLevetid" type="decimal" nillable="true" minOccurs="0"/>
          <element name="T14_StandardOmk" type="decimal" nillable="true" minOccurs="0"/>
          <element name="T14_Antal" type="integer" nillable="true" minOccurs="0"/>
          <element name="T14_IAlt" type="decimal" nillable="true" minOccurs="0"/>
          <element name="T14_Tilskudsgrundlag" type="decimal" nillable="true" minOccurs="0"/>
          <element name="T14_LoesningVaelger" type="integer" nillable="true" minOccurs="0"/>
          <element name="T14_LoesningVaelger2" type="integer" nillable="true" minOccurs="0"/>
          <element name="T14_LoesningVaelger3" type="integer" nillable="true" minOccurs="0"/>
          <element name="T14S1_StandardOmk" type="decimal" nillable="true" minOccurs="0"/>
          <element name="T14S1_Antal" type="integer" nillable="true" minOccurs="0"/>
          <element name="T14S1_IAlt" type="decimal" nillable="true" minOccurs="0"/>
          <element name="T14S3_StandardOmk" type="decimal" nillable="true" minOccurs="0"/>
          <element name="T14S3_Antal" type="integer" nillable="true" minOccurs="0"/>
          <element name="T14S3_IAlt" type="decimal" nillable="true" minOccurs="0"/>
          <element name="T14S1L2_StandardOmk" type="decimal" nillable="true" minOccurs="0"/>
          <element name="T14S1L2_Antal" type="integer" nillable="true" minOccurs="0"/>
          <element name="T14S1L2_IAlt" type="decimal" nillable="true" minOccurs="0"/>
          <element name="T14S1L3_StandardOmk" type="decimal" nillable="true" minOccurs="0"/>
          <element name="T14S1L3_Antal" type="integer" nillable="true" minOccurs="0"/>
          <element name="T14S1L3_IAlt" type="decimal" nillable="true" minOccurs="0"/>
          <element name="T14S3L3_StandardOmk" type="decimal" nillable="true" minOccurs="0"/>
          <element name="T14S3L3_Antal" type="integer" nillable="true" minOccurs="0"/>
          <element name="T14S3L3_IAlt" type="decimal" nillable="true" minOccurs="0"/>
          <element name="T14_Silo1TaellerSkjult" type="integer" nillable="true" minOccurs="0"/>
          <element name="T14_Silo1_1" type="cap:T14_SiloType" nillable="true" minOccurs="0"/>
          <element name="T14_Silo1_2" type="cap:T14_SiloType" nillable="true" minOccurs="0"/>
          <element name="T14_Silo1_3" type="cap:T14_SiloType" nillable="true" minOccurs="0"/>
          <element name="T14_Silo1_4" type="cap:T14_SiloType" nillable="true" minOccurs="0"/>
          <element name="T14_Silo1_5" type="cap:T14_SiloType" nillable="true" minOccurs="0"/>
          <element name="T14_Silo2TaellerSkjult" type="integer" nillable="true" minOccurs="0"/>
          <element name="T14_Silo2_1" type="cap:T14_SiloType" nillable="true" minOccurs="0"/>
          <element name="T14_Silo2_2" type="cap:T14_SiloType" nillable="true" minOccurs="0"/>
          <element name="T14_Silo2_3" type="cap:T14_SiloType" nillable="true" minOccurs="0"/>
          <element name="T14_Silo2_4" type="cap:T14_SiloType" nillable="true" minOccurs="0"/>
          <element name="T14_Silo2_5" type="cap:T14_SiloType" nillable="true" minOccurs="0"/>
          <element name="T14_Silo3TaellerSkjult" type="integer" nillable="true" minOccurs="0"/>
          <element name="T14_Silo3_1" type="cap:T14_SiloType" nillable="true" minOccurs="0"/>
          <element name="T14_Silo3_2" type="cap:T14_SiloType" nillable="true" minOccurs="0"/>
          <element name="T14_Silo3_3" type="cap:T14_SiloType" nillable="true" minOccurs="0"/>
          <element name="T14_Silo3_4" type="cap:T14_SiloType" nillable="true" minOccurs="0"/>
          <element name="T14_Silo3_5" type="cap:T14_SiloType" nillable="true" minOccurs="0"/>
        </sequence>
      </complexType>
      <complexType name="T14_SiloType">
        <sequence>
          <element name="T14S2_StandardOmk" type="decimal" nillable="true" minOccurs="0"/>
          <element name="T14S2_Antal" type="decimal" nillable="true" minOccurs="0"/>
          <element name="T14S2_StardardOmkM3" type="decimal" nillable="true" minOccurs="0"/>
          <element name="T14S2_M3Silo" type="decimal" nillable="true" minOccurs="0"/>
          <element name="T14S2_IAlt" type="decimal" nillable="true" minOccurs="0"/>
        </sequence>
      </complexType>
      <complexType name="Tilskud15Type">
        <sequence>
          <element name="T15_FasefodringIndikator" type="cap:TristateBooleanType" minOccurs="0"/>
          <element name="T15_Kapacitet" type="decimal" nillable="true" minOccurs="0"/>
          <element name="T15_StandardMiljoeEffekt" type="decimal" nillable="true" minOccurs="0"/>
          <element name="T15_TeknologiensLevetid" type="decimal" nillable="true" minOccurs="0"/>
          <element name="T15_LoesningVaelger" type="integer" nillable="true" minOccurs="0"/>
          <element name="T15_LoesningVaelger2" type="integer" nillable="true" minOccurs="0"/>
          <element name="T15L1_StandardOmk" type="decimal" nillable="true" minOccurs="0"/>
          <element name="T15L1_Antal" type="integer" nillable="true" minOccurs="0"/>
          <element name="T15L1_IAlt" type="decimal" nillable="true" minOccurs="0"/>
          <element name="T15L2_StandardOmk" type="decimal" nillable="true" minOccurs="0"/>
          <element name="T15L2_Antal" type="integer" nillable="true" minOccurs="0"/>
          <element name="T15L2_IAlt" type="decimal" nillable="true" minOccurs="0"/>
          <element name="T15_Tilskudsgrundlag" type="decimal" nillable="true" minOccurs="0"/>
        </sequence>
      </complexType>
      <complexType name="Tilskud16Type">
        <sequence>
          <element name="T16_FasefodringIndikator" type="cap:TristateBooleanType" minOccurs="0"/>
          <element name="T16_Kapacitet" type="decimal" nillable="true" minOccurs="0"/>
          <element name="T16_StandardMiljoeEffekt" type="decimal" nillable="true" minOccurs="0"/>
          <element name="T16_TeknologiensLevetid" type="decimal" nillable="true" minOccurs="0"/>
          <element name="T16_StandardOmk" type="decimal" nillable="true" minOccurs="0"/>
          <element name="T16_Antal" type="integer" nillable="true" minOccurs="0"/>
          <element name="T16_IAlt" type="decimal" nillable="true" minOccurs="0"/>
          <element name="T16_Tilskudsgrundlag" type="decimal" nillable="true" minOccurs="0"/>
        </sequence>
      </complexType>
      <complexType name="Tilskud17Type">
        <sequence>
          <element name="T17_FasefodringIndikator" type="cap:TristateBooleanType" minOccurs="0"/>
          <element name="T17_Kapacitet" type="decimal" nillable="true" minOccurs="0"/>
          <element name="T17_StandardMiljoeEffekt" type="decimal" nillable="true" minOccurs="0"/>
          <element name="T17_TeknologiensLevetid" type="decimal" nillable="true" minOccurs="0"/>
          <element name="T17_LoesningVaelger" type="integer" nillable="true" minOccurs="0"/>
          <element name="T17_LoesningVaelger2" type="integer" nillable="true" minOccurs="0"/>
          <element name="T17_LoesningVaelger3" type="integer" nillable="true" minOccurs="0"/>
          <element name="T17S1_StandardOmk" type="decimal" nillable="true" minOccurs="0"/>
          <element name="T17S1_Antal" type="integer" nillable="true" minOccurs="0"/>
          <element name="T17S1_IAlt" type="decimal" nillable="true" minOccurs="0"/>
          <element name="T17S1L2_StandardOmk" type="decimal" nillable="true" minOccurs="0"/>
          <element name="T17S1L2_Antal" type="integer" nillable="true" minOccurs="0"/>
          <element name="T17S1L2_IAlt" type="decimal" nillable="true" minOccurs="0"/>
          <element name="T17S1L3_StandardOmk" type="decimal" nillable="true" minOccurs="0"/>
          <element name="T17S1L3_Antal" type="integer" nillable="true" minOccurs="0"/>
          <element name="T17S1L3_IAlt" type="decimal" nillable="true" minOccurs="0"/>
          <element name="T17_Tilskudsgrundlag" type="decimal" nillable="true" minOccurs="0"/>
          <element name="T17_Silo1TaellerSkjult" type="integer" nillable="true" minOccurs="0"/>
          <element name="T17_Silo1_1" type="cap:T17_SiloType" nillable="true" minOccurs="0"/>
          <element name="T17_Silo1_2" type="cap:T17_SiloType" nillable="true" minOccurs="0"/>
          <element name="T17_Silo1_3" type="cap:T17_SiloType" nillable="true" minOccurs="0"/>
          <element name="T17_Silo1_4" type="cap:T17_SiloType" nillable="true" minOccurs="0"/>
          <element name="T17_Silo1_5" type="cap:T17_SiloType" nillable="true" minOccurs="0"/>
          <element name="T17_Silo2TaellerSkjult" type="integer" nillable="true" minOccurs="0"/>
          <element name="T17_Silo2_1" type="cap:T17_SiloType" nillable="true" minOccurs="0"/>
          <element name="T17_Silo2_2" type="cap:T17_SiloType" nillable="true" minOccurs="0"/>
          <element name="T17_Silo2_3" type="cap:T17_SiloType" nillable="true" minOccurs="0"/>
          <element name="T17_Silo2_4" type="cap:T17_SiloType" nillable="true" minOccurs="0"/>
          <element name="T17_Silo2_5" type="cap:T17_SiloType" nillable="true" minOccurs="0"/>
          <element name="T17_Silo3TaellerSkjult" type="integer" nillable="true" minOccurs="0"/>
          <element name="T17_Silo3_1" type="cap:T17_SiloType" nillable="true" minOccurs="0"/>
          <element name="T17_Silo3_2" type="cap:T17_SiloType" nillable="true" minOccurs="0"/>
          <element name="T17_Silo3_3" type="cap:T17_SiloType" nillable="true" minOccurs="0"/>
          <element name="T17_Silo3_4" type="cap:T17_SiloType" nillable="true" minOccurs="0"/>
          <element name="T17_Silo3_5" type="cap:T17_SiloType" nillable="true" minOccurs="0"/>
          <element name="T17_Silo4TaellerSkjult" type="integer" nillable="true" minOccurs="0"/>
          <element name="T17_Silo4_1" type="cap:T17_SiloType" nillable="true" minOccurs="0"/>
          <element name="T17_Silo4_2" type="cap:T17_SiloType" nillable="true" minOccurs="0"/>
          <element name="T17_Silo4_3" type="cap:T17_SiloType" nillable="true" minOccurs="0"/>
          <element name="T17_Silo4_4" type="cap:T17_SiloType" nillable="true" minOccurs="0"/>
          <element name="T17_Silo4_5" type="cap:T17_SiloType" nillable="true" minOccurs="0"/>
          <element name="T17_Silo5TaellerSkjult" type="integer" nillable="true" minOccurs="0"/>
          <element name="T17_Silo5_1" type="cap:T17_SiloType" nillable="true" minOccurs="0"/>
          <element name="T17_Silo5_2" type="cap:T17_SiloType" nillable="true" minOccurs="0"/>
          <element name="T17_Silo5_3" type="cap:T17_SiloType" nillable="true" minOccurs="0"/>
          <element name="T17_Silo5_4" type="cap:T17_SiloType" nillable="true" minOccurs="0"/>
          <element name="T17_Silo5_5" type="cap:T17_SiloType" nillable="true" minOccurs="0"/>
        </sequence>
      </complexType>
      <complexType name="T17_SiloType">
        <sequence>
          <element name="T17S2_StandardOmk" type="decimal" nillable="true" minOccurs="0"/>
          <element name="T17S2_Antal" type="decimal" nillable="true" minOccurs="0"/>
          <element name="T17S2_StardardOmkM3" type="decimal" nillable="true" minOccurs="0"/>
          <element name="T17S2_M3Silo" type="decimal" nillable="true" minOccurs="0"/>
          <element name="T17S2_IAlt" type="decimal" nillable="true" minOccurs="0"/>
        </sequence>
      </complexType>
      <complexType name="Tilskud18Type">
        <sequence>
          <element name="T18_FasefodringIndikator" type="cap:TristateBooleanType" minOccurs="0"/>
          <element name="T18_Kapacitet" type="decimal" nillable="true" minOccurs="0"/>
          <element name="T18_StandardMiljoeEffekt" type="decimal" nillable="true" minOccurs="0"/>
          <element name="T18_TeknologiensLevetid" type="decimal" nillable="true" minOccurs="0"/>
          <element name="T18_StandardOmk" type="decimal" nillable="true" minOccurs="0"/>
          <element name="T18_Antal" type="integer" nillable="true" minOccurs="0"/>
          <element name="T18_IAlt" type="decimal" nillable="true" minOccurs="0"/>
          <element name="T18_Tilskudsgrundlag" type="decimal" nillable="true" minOccurs="0"/>
        </sequence>
      </complexType>
      <complexType name="Tilskudsopgoerelse1Type">
        <sequence>
          <element name="T11_TilskudsgrundlagDKKSum" type="decimal" nillable="true" minOccurs="0"/>
          <element name="T11_TilsagnsbeloebDKKSum" type="decimal" nillable="true" minOccurs="0"/>
          <element name="T12_TilskudsgrundlagDKKSum" type="decimal" nillable="true" minOccurs="0"/>
          <element name="T12_TilsagnsbeloebDKKSum" type="decimal" nillable="true" minOccurs="0"/>
          <element name="T13_TilskudsgrundlagDKKSum" type="decimal" nillable="true" minOccurs="0"/>
          <element name="T13_TilsagnsbeloebDKKSum" type="decimal" nillable="true" minOccurs="0"/>
          <element name="T14_TilskudsgrundlagDKKSum" type="decimal" nillable="true" minOccurs="0"/>
          <element name="T14_TilsagnsbeloebDKKSum" type="decimal" nillable="true" minOccurs="0"/>
          <element name="T15_TilskudsgrundlagDKKSum" type="decimal" nillable="true" minOccurs="0"/>
          <element name="T15_TilsagnsbeloebDKKSum" type="decimal" nillable="true" minOccurs="0"/>
          <element name="T16_TilskudsgrundlagDKKSum" type="decimal" nillable="true" minOccurs="0"/>
          <element name="T16_TilsagnsbeloebDKKSum" type="decimal" nillable="true" minOccurs="0"/>
          <element name="T17_TilskudsgrundlagDKKSum" type="decimal" nillable="true" minOccurs="0"/>
          <element name="T17_TilsagnsbeloebDKKSum" type="decimal" nillable="true" minOccurs="0"/>
          <element name="T18_TilskudsgrundlagDKKSum" type="decimal" nillable="true" minOccurs="0"/>
          <element name="T18_TilsagnsbeloebDKKSum" type="decimal" nillable="true" minOccurs="0"/>
          <element name="I1_SamletTilskudsgrundlagDKKSum" type="decimal" nillable="true" minOccurs="0"/>
          <element name="I1_SamletTilsagnsbeloebDKKSum" type="decimal" nillable="true" minOccurs="0"/>
        </sequence>
      </complexType>
      <complexType name="Indsats2Type">
        <sequence>
          <element name="Tilskudsberegning2" type="cap:Tilskudsberegning2Type" minOccurs="0"/>
        </sequence>
      </complexType>
      <complexType name="Tilskudsberegning2Type">
        <sequence>
          <element name="Tilskud21" type="cap:Tilskud21Type" minOccurs="0"/>
          <element name="Tilskud22" type="cap:Tilskud22Type" minOccurs="0"/>
          <element name="Tilskud23" type="cap:Tilskud23Type" minOccurs="0"/>
          <element name="Tilskud24" type="cap:Tilskud24Type" minOccurs="0"/>
          <element name="Tilskudsopgoerelse2" type="cap:Tilskudsopgoerelse2Type" minOccurs="0"/>
        </sequence>
      </complexType>
      <complexType name="Tilskud21Type">
        <sequence>
          <element name="T21_GyllefosuringIndikator" type="cap:TristateBooleanType" minOccurs="0"/>
          <element name="T21_Kapacitet" type="decimal" nillable="true" minOccurs="0"/>
          <element name="T21_StandardMiljoeEffekt" type="decimal" nillable="true" minOccurs="0"/>
          <element name="T21_TeknologiensLevetid" type="decimal" nillable="true" minOccurs="0"/>
          <element name="T21_StandardOmk" type="decimal" nillable="true" minOccurs="0"/>
          <element name="T21_Antal" type="integer" nillable="true" minOccurs="0"/>
          <element name="T21_IAlt" type="decimal" nillable="true" minOccurs="0"/>
          <element name="T21_Tilskudsgrundlag" type="decimal" nillable="true" minOccurs="0"/>
        </sequence>
      </complexType>
      <complexType name="Tilskud22Type">
        <sequence>
          <element name="T22_FasefodringIndikator" type="cap:TristateBooleanType" minOccurs="0"/>
          <element name="T22_Kapacitet" type="decimal" nillable="true" minOccurs="0"/>
          <element name="T22_StandardMiljoeEffekt" type="decimal" nillable="true" minOccurs="0"/>
          <element name="T22_TeknologiensLevetid" type="decimal" nillable="true" minOccurs="0"/>
          <element name="T22S2_StandardOmk" type="decimal" nillable="true" minOccurs="0"/>
          <element name="T22S2_Antal" type="integer" nillable="true" minOccurs="0"/>
          <element name="T22S2_IAlt" type="decimal" nillable="true" minOccurs="0"/>
          <element name="T22S3_StandardOmk" type="decimal" nillable="true" minOccurs="0"/>
          <element name="T22S3_Antal" type="integer" nillable="true" minOccurs="0"/>
          <element name="T22S3_IAlt" type="decimal" nillable="true" minOccurs="0"/>
          <element name="T22_Tilskudsgrundlag" type="decimal" nillable="true" minOccurs="0"/>
          <element name="T22_SiloTaellerSkjult" type="integer" nillable="true" minOccurs="0"/>
          <element name="T22_Silo1" type="cap:T22_SiloType"/>
          <element name="T22_Silo2" type="cap:T22_SiloType"/>
          <element name="T22_Silo3" type="cap:T22_SiloType"/>
          <element name="T22_Silo4" type="cap:T22_SiloType"/>
          <element name="T22_Silo5" type="cap:T22_SiloType"/>
        </sequence>
      </complexType>
      <complexType name="T22_SiloType">
        <sequence>
          <element name="T22_StandardOmk" type="decimal" nillable="true" minOccurs="0"/>
          <element name="T22_Antal" type="decimal" nillable="true" minOccurs="0"/>
          <element name="T22_StardardOmkM3" type="decimal" nillable="true" minOccurs="0"/>
          <element name="T22_M3Silo" type="decimal" nillable="true" minOccurs="0"/>
          <element name="T22_IAlt" type="decimal" nillable="true" minOccurs="0"/>
        </sequence>
      </complexType>
      <complexType name="Tilskud23Type">
        <sequence>
          <element name="T23_FasefodringIndikator" type="cap:TristateBooleanType" minOccurs="0"/>
          <element name="T23_Kapacitet" type="decimal" nillable="true" minOccurs="0"/>
          <element name="T23_StandardMiljoeEffekt" type="decimal" nillable="true" minOccurs="0"/>
          <element name="T23_TeknologiensLevetid" type="decimal" nillable="true" minOccurs="0"/>
          <element name="T23_StandardOmk" type="decimal" nillable="true" minOccurs="0"/>
          <element name="T23_Antal" type="integer" nillable="true" minOccurs="0"/>
          <element name="T23_IAlt" type="decimal" nillable="true" minOccurs="0"/>
          <element name="T23_Tilskudsgrundlag" type="decimal" nillable="true" minOccurs="0"/>
        </sequence>
      </complexType>
      <complexType name="Tilskud24Type">
        <sequence>
          <element name="T24_FasefodringIndikator" type="cap:TristateBooleanType" minOccurs="0"/>
          <element name="T24_Kapacitet" type="decimal" nillable="true" minOccurs="0"/>
          <element name="T24_StandardMiljoeEffekt" type="decimal" nillable="true" minOccurs="0"/>
          <element name="T24_TeknologiensLevetid" type="decimal" nillable="true" minOccurs="0"/>
          <element name="T24_LoesningVaelger" type="integer" nillable="true" minOccurs="0"/>
          <element name="T24_LoesningVaelger2" type="integer" nillable="true" minOccurs="0"/>
          <element name="T24_LoesningVaelger3" type="integer" nillable="true" minOccurs="0"/>
          <element name="T24S1_StandardOmk" type="decimal" nillable="true" minOccurs="0"/>
          <element name="T24S1_Antal" type="integer" nillable="true" minOccurs="0"/>
          <element name="T24S1_IAlt" type="decimal" nillable="true" minOccurs="0"/>
          <element name="T24S1L2_StandardOmk" type="decimal" nillable="true" minOccurs="0"/>
          <element name="T24S1L2_Antal" type="integer" nillable="true" minOccurs="0"/>
          <element name="T24S1L2_IAlt" type="decimal" nillable="true" minOccurs="0"/>
          <element name="T24S1L3_StandardOmk" type="decimal" nillable="true" minOccurs="0"/>
          <element name="T24S1L3_Antal" type="integer" nillable="true" minOccurs="0"/>
          <element name="T24S1L3_IAlt" type="decimal" nillable="true" minOccurs="0"/>
          <element name="T24_Tilskudsgrundlag" type="decimal" nillable="true" minOccurs="0"/>
          <element name="T24_Fodermagasin1TaellerSkjult" type="integer" nillable="true" minOccurs="0"/>
          <element name="T24_Fodermagasin1_1" type="cap:T24_FodermagasinType"/>
          <element name="T24_Fodermagasin1_2" type="cap:T24_FodermagasinType"/>
          <element name="T24_Fodermagasin1_3" type="cap:T24_FodermagasinType"/>
          <element name="T24_Fodermagasin1_4" type="cap:T24_FodermagasinType"/>
          <element name="T24_Fodermagasin1_5" type="cap:T24_FodermagasinType"/>
          <element name="T24_FoderBlander1TaellerSkjult" type="integer" nillable="true" minOccurs="0"/>
          <element name="T24_FoderBlander1_1" type="cap:T24_FodermagasinType"/>
          <element name="T24_FoderBlander1_2" type="cap:T24_FodermagasinType"/>
          <element name="T24_FoderBlander1_3" type="cap:T24_FodermagasinType"/>
          <element name="T24_FoderBlander1_4" type="cap:T24_FodermagasinType"/>
          <element name="T24_FoderBlander1_5" type="cap:T24_FodermagasinType"/>
          <element name="T24_Fodermagasin2TaellerSkjult" type="integer" nillable="true" minOccurs="0"/>
          <element name="T24_Fodermagasin2_1" type="cap:T24_FodermagasinType"/>
          <element name="T24_Fodermagasin2_2" type="cap:T24_FodermagasinType"/>
          <element name="T24_Fodermagasin2_3" type="cap:T24_FodermagasinType"/>
          <element name="T24_Fodermagasin2_4" type="cap:T24_FodermagasinType"/>
          <element name="T24_Fodermagasin2_5" type="cap:T24_FodermagasinType"/>
          <element name="T24_FoderBlander2TaellerSkjult" type="integer" nillable="true" minOccurs="0"/>
          <element name="T24_FoderBlander2_1" type="cap:T24_FodermagasinType"/>
          <element name="T24_FoderBlander2_2" type="cap:T24_FodermagasinType"/>
          <element name="T24_FoderBlander2_3" type="cap:T24_FodermagasinType"/>
          <element name="T24_FoderBlander2_4" type="cap:T24_FodermagasinType"/>
          <element name="T24_FoderBlander2_5" type="cap:T24_FodermagasinType"/>
          <element name="T24_Fodermagasin3TaellerSkjult" type="integer" nillable="true" minOccurs="0"/>
          <element name="T24_Fodermagasin3_1" type="cap:T24_FodermagasinType"/>
          <element name="T24_Fodermagasin3_2" type="cap:T24_FodermagasinType"/>
          <element name="T24_Fodermagasin3_3" type="cap:T24_FodermagasinType"/>
          <element name="T24_Fodermagasin3_4" type="cap:T24_FodermagasinType"/>
          <element name="T24_Fodermagasin3_5" type="cap:T24_FodermagasinType"/>
        </sequence>
      </complexType>
      <complexType name="T24_FodermagasinType">
        <sequence>
          <element name="T24S2_StandardOmk" type="decimal" nillable="true" minOccurs="0"/>
          <element name="T24S2_Antal" type="decimal" nillable="true" minOccurs="0"/>
          <element name="T24S2_StardardOmkM3" type="decimal" nillable="true" minOccurs="0"/>
          <element name="T24S2_Maengde" type="decimal" nillable="true" minOccurs="0"/>
          <element name="T24S2_IAlt" type="decimal" nillable="true" minOccurs="0"/>
        </sequence>
      </complexType>
      <complexType name="Tilskudsopgoerelse2Type">
        <sequence>
          <element name="T21_TilskudsgrundlagDKKSum" type="decimal" nillable="true" minOccurs="0"/>
          <element name="T21_TilsagnsbeloebDKKSum" type="decimal" nillable="true" minOccurs="0"/>
          <element name="T22_TilskudsgrundlagDKKSum" type="decimal" nillable="true" minOccurs="0"/>
          <element name="T22_TilsagnsbeloebDKKSum" type="decimal" nillable="true" minOccurs="0"/>
          <element name="T23_TilskudsgrundlagDKKSum" type="decimal" nillable="true" minOccurs="0"/>
          <element name="T23_TilsagnsbeloebDKKSum" type="decimal" nillable="true" minOccurs="0"/>
          <element name="T24_TilskudsgrundlagDKKSum" type="decimal" nillable="true" minOccurs="0"/>
          <element name="T24_TilsagnsbeloebDKKSum" type="decimal" nillable="true" minOccurs="0"/>
          <element name="I2_SamletTilskudsgrundlagDKKSum" type="decimal" nillable="true" minOccurs="0"/>
          <element name="I2_SamletTilsagnsbeloebDKKSum" type="decimal" nillable="true" minOccurs="0"/>
        </sequence>
      </complexType>
      <complexType name="Indsats3Type">
        <sequence>
          <element name="Tilskudsberegning3" type="cap:Tilskudsberegning3Type" minOccurs="0"/>
        </sequence>
      </complexType>
      <complexType name="Tilskudsberegning3Type">
        <sequence>
          <element name="Tilskud31" type="cap:Tilskud31Type" minOccurs="0"/>
          <element name="Tilskud32" type="cap:Tilskud32Type" minOccurs="0"/>
          <element name="Tilskud33" type="cap:Tilskud33Type" minOccurs="0"/>
          <element name="Tilskud34" type="cap:Tilskud34Type" minOccurs="0"/>
          <element name="Tilskud35" type="cap:Tilskud35Type" minOccurs="0"/>
          <element name="Tilskud36" type="cap:Tilskud36Type" minOccurs="0"/>
          <element name="Tilskud37" type="cap:Tilskud37Type" minOccurs="0"/>
          <element name="Tilskudsopgoerelse3" type="cap:Tilskudsopgoerelse3Type" minOccurs="0"/>
        </sequence>
      </complexType>
      <complexType name="Tilskud31Type">
        <sequence>
          <element name="T31_GyllefosuringIndikator" type="cap:TristateBooleanType" minOccurs="0"/>
          <element name="T31_Kapacitet" type="decimal" nillable="true" minOccurs="0"/>
          <element name="T31_StandardMiljoeEffekt" type="decimal" nillable="true" minOccurs="0"/>
          <element name="T31_TeknologiensLevetid" type="decimal" nillable="true" minOccurs="0"/>
          <element name="T31_StandardOmk" type="decimal" nillable="true" minOccurs="0"/>
          <element name="T31_Antal" type="integer" nillable="true" minOccurs="0"/>
          <element name="T31_IAlt" type="decimal" nillable="true" minOccurs="0"/>
          <element name="T31_Tilskudsgrundlag" type="decimal" nillable="true" minOccurs="0"/>
        </sequence>
      </complexType>
      <complexType name="Tilskud32Type">
        <sequence>
          <element name="T32_FasefodringIndikator" type="cap:TristateBooleanType" minOccurs="0"/>
          <element name="T32_Kapacitet" type="decimal" nillable="true" minOccurs="0"/>
          <element name="T32_StandardMiljoeEffekt" type="decimal" nillable="true" minOccurs="0"/>
          <element name="T32_TeknologiensLevetid" type="decimal" nillable="true" minOccurs="0"/>
          <element name="T32_StandardOmk" type="decimal" nillable="true" minOccurs="0"/>
          <element name="T32_Antal" type="integer" nillable="true" minOccurs="0"/>
          <element name="T32_IAlt" type="decimal" nillable="true" minOccurs="0"/>
          <element name="T32_Tilskudsgrundlag" type="decimal" nillable="true" minOccurs="0"/>
        </sequence>
      </complexType>
      <complexType name="Tilskud33Type">
        <sequence>
          <element name="T33_FasefodringIndikator" type="cap:TristateBooleanType" minOccurs="0"/>
          <element name="T33_Kapacitet" type="decimal" nillable="true" minOccurs="0"/>
          <element name="T33_StandardMiljoeEffekt" type="decimal" nillable="true" minOccurs="0"/>
          <element name="T33_TeknologiensLevetid" type="decimal" nillable="true" minOccurs="0"/>
          <element name="T33_LoesningVaelger" type="integer" nillable="true" minOccurs="0"/>
          <element name="T33_LoesningVaelger2" type="integer" nillable="true" minOccurs="0"/>
          <element name="T33_StandardOmkL1" type="decimal" nillable="true" minOccurs="0"/>
          <element name="T33_AntalL1" type="integer" nillable="true" minOccurs="0"/>
          <element name="T33_IAltL1" type="decimal" nillable="true" minOccurs="0"/>
          <element name="T33_StandardOmkL2" type="decimal" nillable="true" minOccurs="0"/>
          <element name="T33_AntalL2" type="integer" nillable="true" minOccurs="0"/>
          <element name="T33_IAltL2" type="decimal" nillable="true" minOccurs="0"/>
          <element name="T33_Tilskudsgrundlag" type="decimal" nillable="true" minOccurs="0"/>
        </sequence>
      </complexType>
      <complexType name="Tilskud34Type">
        <sequence>
          <element name="T34_FasefodringIndikator" type="cap:TristateBooleanType" minOccurs="0"/>
          <element name="T34_Kapacitet" type="decimal" nillable="true" minOccurs="0"/>
          <element name="T34_StandardMiljoeEffekt" type="decimal" nillable="true" minOccurs="0"/>
          <element name="T34_TeknologiensLevetid" type="decimal" nillable="true" minOccurs="0"/>
          <element name="T34_LoesningVaelger" type="integer" nillable="true" minOccurs="0"/>
          <element name="T34_LoesningVaelger2" type="integer" nillable="true" minOccurs="0"/>
          <element name="T34_StandardOmkL1" type="decimal" nillable="true" minOccurs="0"/>
          <element name="T34_AntalL1" type="integer" nillable="true" minOccurs="0"/>
          <element name="T34_IAltL1" type="decimal" nillable="true" minOccurs="0"/>
          <element name="T34_StandardOmkL2" type="decimal" nillable="true" minOccurs="0"/>
          <element name="T34_AntalL2" type="integer" nillable="true" minOccurs="0"/>
          <element name="T34_IAltL2" type="decimal" nillable="true" minOccurs="0"/>
          <element name="T34_Tilskudsgrundlag" type="decimal" nillable="true" minOccurs="0"/>
        </sequence>
      </complexType>
      <complexType name="Tilskud35Type">
        <sequence>
          <element name="T35_FasefodringIndikator" type="cap:TristateBooleanType" minOccurs="0"/>
          <element name="T35_Kapacitet" type="decimal" nillable="true" minOccurs="0"/>
          <element name="T35_StandardMiljoeEffekt" type="decimal" nillable="true" minOccurs="0"/>
          <element name="T35_TeknologiensLevetid" type="decimal" nillable="true" minOccurs="0"/>
          <element name="T35_LoesningVaelger" type="integer" nillable="true" minOccurs="0"/>
          <element name="T35_LoesningVaelger2" type="integer" nillable="true" minOccurs="0"/>
          <element name="T35_StandardOmkL1" type="decimal" nillable="true" minOccurs="0"/>
          <element name="T35_AntalL1" type="integer" nillable="true" minOccurs="0"/>
          <element name="T35_IAltL1" type="decimal" nillable="true" minOccurs="0"/>
          <element name="T35_StandardOmkL2" type="decimal" nillable="true" minOccurs="0"/>
          <element name="T35_AntalL2" type="integer" nillable="true" minOccurs="0"/>
          <element name="T35_IAltL2" type="decimal" nillable="true" minOccurs="0"/>
          <element name="T35_Tilskudsgrundlag" type="decimal" nillable="true" minOccurs="0"/>
        </sequence>
      </complexType>
      <complexType name="Tilskud36Type">
        <sequence>
          <element name="T36_FasefodringIndikator" type="cap:TristateBooleanType" minOccurs="0"/>
          <element name="T36_Kapacitet" type="decimal" nillable="true" minOccurs="0"/>
          <element name="T36_StandardMiljoeEffekt" type="decimal" nillable="true" minOccurs="0"/>
          <element name="T36_TeknologiensLevetid" type="decimal" nillable="true" minOccurs="0"/>
          <element name="T36_StandardOmk" type="decimal" nillable="true" minOccurs="0"/>
          <element name="T36_Antal" type="integer" nillable="true" minOccurs="0"/>
          <element name="T36_IAlt" type="decimal" nillable="true" minOccurs="0"/>
          <element name="T36_Tilskudsgrundlag" type="decimal" nillable="true" minOccurs="0"/>
        </sequence>
      </complexType>
      <complexType name="Tilskud37Type">
        <sequence>
          <element name="T37_FasefodringIndikator" type="cap:TristateBooleanType" minOccurs="0"/>
          <element name="T37_Kapacitet" type="decimal" nillable="true" minOccurs="0"/>
          <element name="T37_StandardMiljoeEffekt" type="decimal" nillable="true" minOccurs="0"/>
          <element name="T37_TeknologiensLevetid" type="decimal" nillable="true" minOccurs="0"/>
          <element name="T37_StandardOmk" type="decimal" nillable="true" minOccurs="0"/>
          <element name="T37_Antal" type="integer" nillable="true" minOccurs="0"/>
          <element name="T37_IAlt" type="decimal" nillable="true" minOccurs="0"/>
          <element name="T37_Tilskudsgrundlag" type="decimal" nillable="true" minOccurs="0"/>
        </sequence>
      </complexType>
      <complexType name="Tilskudsopgoerelse3Type">
        <sequence>
          <element name="T31_TilskudsgrundlagDKKSum" type="decimal" nillable="true" minOccurs="0"/>
          <element name="T31_TilsagnsbeloebDKKSum" type="decimal" nillable="true" minOccurs="0"/>
          <element name="T32_TilskudsgrundlagDKKSum" type="decimal" nillable="true" minOccurs="0"/>
          <element name="T32_TilsagnsbeloebDKKSum" type="decimal" nillable="true" minOccurs="0"/>
          <element name="T33_TilskudsgrundlagDKKSum" type="decimal" nillable="true" minOccurs="0"/>
          <element name="T33_TilsagnsbeloebDKKSum" type="decimal" nillable="true" minOccurs="0"/>
          <element name="T34_TilskudsgrundlagDKKSum" type="decimal" nillable="true" minOccurs="0"/>
          <element name="T34_TilsagnsbeloebDKKSum" type="decimal" nillable="true" minOccurs="0"/>
          <element name="T35_TilskudsgrundlagDKKSum" type="decimal" nillable="true" minOccurs="0"/>
          <element name="T35_TilsagnsbeloebDKKSum" type="decimal" nillable="true" minOccurs="0"/>
          <element name="T36_TilskudsgrundlagDKKSum" type="decimal" nillable="true" minOccurs="0"/>
          <element name="T36_TilsagnsbeloebDKKSum" type="decimal" nillable="true" minOccurs="0"/>
          <element name="T37_TilskudsgrundlagDKKSum" type="decimal" nillable="true" minOccurs="0"/>
          <element name="T37_TilsagnsbeloebDKKSum" type="decimal" nillable="true" minOccurs="0"/>
          <element name="I3_SamletTilskudsgrundlagDKKSum" type="decimal" nillable="true" minOccurs="0"/>
          <element name="I3_SamletTilsagnsbeloebDKKSum" type="decimal" nillable="true" minOccurs="0"/>
        </sequence>
      </complexType>
      <complexType name="Indsats4Type">
        <sequence>
          <element name="Tilskudsberegning4" type="cap:Tilskudsberegning4Type" minOccurs="0"/>
        </sequence>
      </complexType>
      <complexType name="Tilskudsberegning4Type">
        <sequence>
          <element name="Tilskud41" type="cap:Tilskud41Type" minOccurs="0"/>
          <element name="Tilskud42" type="cap:Tilskud42Type" minOccurs="0"/>
          <element name="Tilskud43" type="cap:Tilskud43Type" minOccurs="0"/>
          <element name="Tilskud44" type="cap:Tilskud44Type" minOccurs="0"/>
          <element name="Tilskud45" type="cap:Tilskud45Type" minOccurs="0"/>
          <element name="Tilskud46" type="cap:Tilskud46Type" minOccurs="0"/>
          <element name="Tilskud47" type="cap:Tilskud47Type" minOccurs="0"/>
          <element name="Tilskud48" type="cap:Tilskud48Type" minOccurs="0"/>
          <element name="Tilskudsopgoerelse4" type="cap:Tilskudsopgoerelse4Type" minOccurs="0"/>
        </sequence>
      </complexType>
      <complexType name="Tilskud41Type">
        <sequence>
          <element name="T41_GyllefosuringIndikator" type="cap:TristateBooleanType" minOccurs="0"/>
          <element name="T41_Kapacitet" type="decimal" nillable="true" minOccurs="0"/>
          <element name="T41_StandardMiljoeEffekt" type="decimal" nillable="true" minOccurs="0"/>
          <element name="T41_TeknologiensLevetid" type="decimal" nillable="true" minOccurs="0"/>
          <element name="T41_StandardOmk" type="decimal" nillable="true" minOccurs="0"/>
          <element name="T41_Antal" type="integer" nillable="true" minOccurs="0"/>
          <element name="T41_IAlt" type="decimal" nillable="true" minOccurs="0"/>
          <element name="T41_Tilskudsgrundlag" type="decimal" nillable="true" minOccurs="0"/>
        </sequence>
      </complexType>
      <complexType name="Tilskud42Type">
        <sequence>
          <element name="T42_FasefodringIndikator" type="cap:TristateBooleanType" minOccurs="0"/>
          <element name="T42_Kapacitet" type="decimal" nillable="true" minOccurs="0"/>
          <element name="T42_StandardMiljoeEffekt" type="decimal" nillable="true" minOccurs="0"/>
          <element name="T42_TeknologiensLevetid" type="decimal" nillable="true" minOccurs="0"/>
          <element name="T42_StandardOmk" type="decimal" nillable="true" minOccurs="0"/>
          <element name="T42_Antal" type="integer" nillable="true" minOccurs="0"/>
          <element name="T42_IAlt" type="decimal" nillable="true" minOccurs="0"/>
          <element name="T42_Tilskudsgrundlag" type="decimal" nillable="true" minOccurs="0"/>
        </sequence>
      </complexType>
      <complexType name="Tilskud43Type">
        <sequence>
          <element name="T43_FasefodringIndikator" type="cap:TristateBooleanType" minOccurs="0"/>
          <element name="T43_Kapacitet" type="decimal" nillable="true" minOccurs="0"/>
          <element name="T43_StandardMiljoeEffekt" type="decimal" nillable="true" minOccurs="0"/>
          <element name="T43_TeknologiensLevetid" type="decimal" nillable="true" minOccurs="0"/>
          <element name="T43_StandardOmk" type="decimal" nillable="true" minOccurs="0"/>
          <element name="T43_Antal" type="integer" nillable="true" minOccurs="0"/>
          <element name="T43_IAlt" type="decimal" nillable="true" minOccurs="0"/>
          <element name="T43_Tilskudsgrundlag" type="decimal" nillable="true" minOccurs="0"/>
        </sequence>
      </complexType>
      <complexType name="Tilskud44Type">
        <sequence>
          <element name="T44_FasefodringIndikator" type="cap:TristateBooleanType" minOccurs="0"/>
          <element name="T44_Kapacitet" type="decimal" nillable="true" minOccurs="0"/>
          <element name="T44_StandardMiljoeEffekt" type="decimal" nillable="true" minOccurs="0"/>
          <element name="T44_TeknologiensLevetid" type="decimal" nillable="true" minOccurs="0"/>
          <element name="T44_StandardOmk" type="decimal" nillable="true" minOccurs="0"/>
          <element name="T44_Antal" type="integer" nillable="true" minOccurs="0"/>
          <element name="T44_IAlt" type="decimal" nillable="true" minOccurs="0"/>
          <element name="T44_Tilskudsgrundlag" type="decimal" nillable="true" minOccurs="0"/>
        </sequence>
      </complexType>
      <complexType name="Tilskud45Type">
        <sequence>
          <element name="T45_FasefodringIndikator" type="cap:TristateBooleanType" minOccurs="0"/>
          <element name="T45_Kapacitet" type="decimal" nillable="true" minOccurs="0"/>
          <element name="T45_StandardMiljoeEffekt" type="decimal" nillable="true" minOccurs="0"/>
          <element name="T45_TeknologiensLevetid" type="decimal" nillable="true" minOccurs="0"/>
          <element name="T45_StandardOmk" type="decimal" nillable="true" minOccurs="0"/>
          <element name="T45_Antal" type="integer" nillable="true" minOccurs="0"/>
          <element name="T45_IAlt" type="decimal" nillable="true" minOccurs="0"/>
          <element name="T45_Tilskudsgrundlag" type="decimal" nillable="true" minOccurs="0"/>
        </sequence>
      </complexType>
      <complexType name="Tilskud46Type">
        <sequence>
          <element name="T46_FasefodringIndikator" type="cap:TristateBooleanType" minOccurs="0"/>
          <element name="T46_Kapacitet" type="decimal" nillable="true" minOccurs="0"/>
          <element name="T46_StandardMiljoeEffekt" type="decimal" nillable="true" minOccurs="0"/>
          <element name="T46_TeknologiensLevetid" type="decimal" nillable="true" minOccurs="0"/>
          <element name="T46_StandardOmk" type="decimal" nillable="true" minOccurs="0"/>
          <element name="T46_Antal" type="integer" nillable="true" minOccurs="0"/>
          <element name="T46_IAlt" type="decimal" nillable="true" minOccurs="0"/>
          <element name="T46_Tilskudsgrundlag" type="decimal" nillable="true" minOccurs="0"/>
        </sequence>
      </complexType>
      <complexType name="Tilskud47Type">
        <sequence>
          <element name="T47_FasefodringIndikator" type="cap:TristateBooleanType" minOccurs="0"/>
          <element name="T47_Kapacitet" type="decimal" nillable="true" minOccurs="0"/>
          <element name="T47_StandardMiljoeEffekt" type="decimal" nillable="true" minOccurs="0"/>
          <element name="T47_TeknologiensLevetid" type="decimal" nillable="true" minOccurs="0"/>
          <element name="T47_StandardOmkS1" type="decimal" nillable="true" minOccurs="0"/>
          <element name="T47_AntalS1" type="integer" nillable="true" minOccurs="0"/>
          <element name="T47_IAltS1" type="decimal" nillable="true" minOccurs="0"/>
          <element name="T47_StandardOmkS2" type="decimal" nillable="true" minOccurs="0"/>
          <element name="T47_AntalS2" type="integer" nillable="true" minOccurs="0"/>
          <element name="T47_IAltS2" type="decimal" nillable="true" minOccurs="0"/>
          <element name="T47_Tilskudsgrundlag" type="decimal" nillable="true" minOccurs="0"/>
        </sequence>
      </complexType>
      <complexType name="Tilskud48Type">
        <sequence>
          <element name="T48_FasefodringIndikator" type="cap:TristateBooleanType" minOccurs="0"/>
          <element name="T48_Kapacitet" type="decimal" nillable="true" minOccurs="0"/>
          <element name="T48_StandardMiljoeEffekt" type="decimal" nillable="true" minOccurs="0"/>
          <element name="T48_TeknologiensLevetid" type="decimal" nillable="true" minOccurs="0"/>
          <element name="T48_StandardOmk" type="decimal" nillable="true" minOccurs="0"/>
          <element name="T48_Antal" type="integer" nillable="true" minOccurs="0"/>
          <element name="T48_IAlt" type="decimal" nillable="true" minOccurs="0"/>
          <element name="T48_Tilskudsgrundlag" type="decimal" nillable="true" minOccurs="0"/>
        </sequence>
      </complexType>
      <complexType name="Tilskudsopgoerelse4Type">
        <sequence>
          <element name="T41_TilskudsgrundlagDKKSum" type="decimal" nillable="true" minOccurs="0"/>
          <element name="T41_TilsagnsbeloebDKKSum" type="decimal" nillable="true" minOccurs="0"/>
          <element name="T42_TilskudsgrundlagDKKSum" type="decimal" nillable="true" minOccurs="0"/>
          <element name="T42_TilsagnsbeloebDKKSum" type="decimal" nillable="true" minOccurs="0"/>
          <element name="T43_TilskudsgrundlagDKKSum" type="decimal" nillable="true" minOccurs="0"/>
          <element name="T43_TilsagnsbeloebDKKSum" type="decimal" nillable="true" minOccurs="0"/>
          <element name="T44_TilskudsgrundlagDKKSum" type="decimal" nillable="true" minOccurs="0"/>
          <element name="T44_TilsagnsbeloebDKKSum" type="decimal" nillable="true" minOccurs="0"/>
          <element name="T45_TilskudsgrundlagDKKSum" type="decimal" nillable="true" minOccurs="0"/>
          <element name="T45_TilsagnsbeloebDKKSum" type="decimal" nillable="true" minOccurs="0"/>
          <element name="T46_TilskudsgrundlagDKKSum" type="decimal" nillable="true" minOccurs="0"/>
          <element name="T46_TilsagnsbeloebDKKSum" type="decimal" nillable="true" minOccurs="0"/>
          <element name="T47_TilskudsgrundlagDKKSum" type="decimal" nillable="true" minOccurs="0"/>
          <element name="T47_TilsagnsbeloebDKKSum" type="decimal" nillable="true" minOccurs="0"/>
          <element name="T48_TilskudsgrundlagDKKSum" type="decimal" nillable="true" minOccurs="0"/>
          <element name="T48_TilsagnsbeloebDKKSum" type="decimal" nillable="true" minOccurs="0"/>
          <element name="I4_SamletTilskudsgrundlagDKKSum" type="decimal" nillable="true" minOccurs="0"/>
          <element name="I4_SamletTilsagnsbeloebDKKSum" type="decimal" nillable="true" minOccurs="0"/>
        </sequence>
      </complexType>
      <complexType name="Indsats5Type">
        <sequence>
          <element name="Tilskudsberegning5" type="cap:Tilskudsberegning5Type" minOccurs="0"/>
        </sequence>
      </complexType>
      <complexType name="Tilskudsberegning5Type">
        <sequence>
          <element name="Tilskud51" type="cap:Tilskud51Type" minOccurs="0"/>
          <element name="Tilskud52" type="cap:Tilskud52Type" minOccurs="0"/>
          <element name="Tilskud53" type="cap:Tilskud53Type" minOccurs="0"/>
          <element name="Tilskud54" type="cap:Tilskud54Type" minOccurs="0"/>
          <element name="Tilskud55" type="cap:Tilskud55Type" minOccurs="0"/>
          <element name="Tilskud56" type="cap:Tilskud56Type" minOccurs="0"/>
          <element name="Tilskudsopgoerelse5" type="cap:Tilskudsopgoerelse5Type" minOccurs="0"/>
        </sequence>
      </complexType>
      <complexType name="Tilskud51Type">
        <sequence>
          <element name="T51_GyllefosuringIndikator" type="cap:TristateBooleanType" minOccurs="0"/>
          <element name="T51_Kapacitet" type="decimal" nillable="true" minOccurs="0"/>
          <element name="T51_StandardMiljoeEffekt" type="decimal" nillable="true" minOccurs="0"/>
          <element name="T51_TeknologiensLevetid" type="decimal" nillable="true" minOccurs="0"/>
          <element name="T51_StandardOmk" type="decimal" nillable="true" minOccurs="0"/>
          <element name="T51_Antal" type="integer" nillable="true" minOccurs="0"/>
          <element name="T51_IAlt" type="decimal" nillable="true" minOccurs="0"/>
          <element name="T51_Tilskudsgrundlag" type="decimal" nillable="true" minOccurs="0"/>
        </sequence>
      </complexType>
      <complexType name="Tilskud52Type">
        <sequence>
          <element name="T52_FasefodringIndikator" type="cap:TristateBooleanType" minOccurs="0"/>
          <element name="T52_Kapacitet" type="decimal" nillable="true" minOccurs="0"/>
          <element name="T52_StandardMiljoeEffekt" type="decimal" nillable="true" minOccurs="0"/>
          <element name="T52_TeknologiensLevetid" type="decimal" nillable="true" minOccurs="0"/>
          <element name="T52_StandardOmk" type="decimal" nillable="true" minOccurs="0"/>
          <element name="T52_Antal" type="integer" nillable="true" minOccurs="0"/>
          <element name="T52_IAlt" type="decimal" nillable="true" minOccurs="0"/>
          <element name="T52_Tilskudsgrundlag" type="decimal" nillable="true" minOccurs="0"/>
        </sequence>
      </complexType>
      <complexType name="Tilskud53Type">
        <sequence>
          <element name="T53_FasefodringIndikator" type="cap:TristateBooleanType" minOccurs="0"/>
          <element name="T53_Kapacitet" type="decimal" nillable="true" minOccurs="0"/>
          <element name="T53_StandardMiljoeEffekt" type="decimal" nillable="true" minOccurs="0"/>
          <element name="T53_TeknologiensLevetid" type="decimal" nillable="true" minOccurs="0"/>
          <element name="T53_StandardOmk" type="decimal" nillable="true" minOccurs="0"/>
          <element name="T53_Antal" type="integer" nillable="true" minOccurs="0"/>
          <element name="T53_IAlt" type="decimal" nillable="true" minOccurs="0"/>
          <element name="T53_Tilskudsgrundlag" type="decimal" nillable="true" minOccurs="0"/>
        </sequence>
      </complexType>
      <complexType name="Tilskud54Type">
        <sequence>
          <element name="T54_FasefodringIndikator" type="cap:TristateBooleanType" minOccurs="0"/>
          <element name="T54_Kapacitet" type="decimal" nillable="true" minOccurs="0"/>
          <element name="T54_StandardMiljoeEffekt" type="decimal" nillable="true" minOccurs="0"/>
          <element name="T54_TeknologiensLevetid" type="decimal" nillable="true" minOccurs="0"/>
          <element name="T54_Tilskudsgrundlag" type="decimal" nillable="true" minOccurs="0"/>
          <element name="T54_OpsamlingstankeTaellerSkjult" type="integer" nillable="true" minOccurs="0"/>
          <element name="T54_Tank1_1" type="cap:T54_TankType"/>
          <element name="T54_Tank1_2" type="cap:T54_TankType"/>
          <element name="T54_Tank1_3" type="cap:T54_TankType"/>
          <element name="T54_Tank1_4" type="cap:T54_TankType"/>
          <element name="T54_Tank1_5" type="cap:T54_TankType"/>
        </sequence>
      </complexType>
      <complexType name="T54_TankType">
        <sequence>
          <element name="T54_StandardOmk" type="decimal" nillable="true" minOccurs="0"/>
          <element name="T54_Antal" type="integer" nillable="true" minOccurs="0"/>
          <element name="T54_StardardOmkM3" type="decimal" nillable="true" minOccurs="0"/>
          <element name="T54_M3Silo" type="decimal" nillable="true" minOccurs="0"/>
          <element name="T54_IAlt" type="decimal" nillable="true" minOccurs="0"/>
        </sequence>
      </complexType>
      <complexType name="Tilskud55Type">
        <sequence>
          <element name="T55_FasefodringIndikator" type="cap:TristateBooleanType" minOccurs="0"/>
          <element name="T55_Kapacitet" type="decimal" nillable="true" minOccurs="0"/>
          <element name="T55_StandardMiljoeEffekt" type="decimal" nillable="true" minOccurs="0"/>
          <element name="T55_TeknologiensLevetid" type="decimal" nillable="true" minOccurs="0"/>
          <element name="T55_Tilskudsgrundlag" type="decimal" nillable="true" minOccurs="0"/>
          <element name="T55_OpsamlingstankeTaellerSkjult" type="integer" nillable="true" minOccurs="0"/>
          <element name="T55_Tank1_1" type="cap:T55_TankType"/>
          <element name="T55_Tank1_2" type="cap:T55_TankType"/>
          <element name="T55_Tank1_3" type="cap:T55_TankType"/>
          <element name="T55_Tank1_4" type="cap:T55_TankType"/>
          <element name="T55_Tank1_5" type="cap:T55_TankType"/>
        </sequence>
      </complexType>
      <complexType name="T55_TankType">
        <sequence>
          <element name="T55_StandardOmk" type="decimal" nillable="true" minOccurs="0"/>
          <element name="T55_Antal" type="integer" nillable="true" minOccurs="0"/>
          <element name="T55_StardardOmkM3" type="decimal" nillable="true" minOccurs="0"/>
          <element name="T55_M3Silo" type="decimal" nillable="true" minOccurs="0"/>
          <element name="T55_IAlt" type="decimal" nillable="true" minOccurs="0"/>
        </sequence>
      </complexType>
      <complexType name="Tilskud56Type">
        <sequence>
          <element name="T56_FasefodringIndikator" type="cap:TristateBooleanType" minOccurs="0"/>
          <element name="T56_Kapacitet" type="decimal" nillable="true" minOccurs="0"/>
          <element name="T56_StandardMiljoeEffekt" type="decimal" nillable="true" minOccurs="0"/>
          <element name="T56_TeknologiensLevetid" type="decimal" nillable="true" minOccurs="0"/>
          <element name="T56_Tilskudsgrundlag" type="decimal" nillable="true" minOccurs="0"/>
          <element name="T56_OpsamlingstankeTaellerSkjult" type="integer" nillable="true" minOccurs="0"/>
          <element name="T56_Tank1_1" type="cap:T56_TankType"/>
          <element name="T56_Tank1_2" type="cap:T56_TankType"/>
          <element name="T56_Tank1_3" type="cap:T56_TankType"/>
          <element name="T56_Tank1_4" type="cap:T56_TankType"/>
          <element name="T56_Tank1_5" type="cap:T56_TankType"/>
        </sequence>
      </complexType>
      <complexType name="T56_TankType">
        <sequence>
          <element name="T56_StandardOmk" type="decimal" nillable="true" minOccurs="0"/>
          <element name="T56_Antal" type="integer" nillable="true" minOccurs="0"/>
          <element name="T56_StardardOmkM3" type="decimal" nillable="true" minOccurs="0"/>
          <element name="T56_M3Silo" type="decimal" nillable="true" minOccurs="0"/>
          <element name="T56_IAlt" type="decimal" nillable="true" minOccurs="0"/>
        </sequence>
      </complexType>
      <complexType name="Tilskudsopgoerelse5Type">
        <sequence>
          <element name="T51_TilskudsgrundlagDKKSum" type="decimal" nillable="true" minOccurs="0"/>
          <element name="T51_TilsagnsbeloebDKKSum" type="decimal" nillable="true" minOccurs="0"/>
          <element name="T52_TilskudsgrundlagDKKSum" type="decimal" nillable="true" minOccurs="0"/>
          <element name="T52_TilsagnsbeloebDKKSum" type="decimal" nillable="true" minOccurs="0"/>
          <element name="T53_TilskudsgrundlagDKKSum" type="decimal" nillable="true" minOccurs="0"/>
          <element name="T53_TilsagnsbeloebDKKSum" type="decimal" nillable="true" minOccurs="0"/>
          <element name="T54_TilskudsgrundlagDKKSum" type="decimal" nillable="true" minOccurs="0"/>
          <element name="T54_TilsagnsbeloebDKKSum" type="decimal" nillable="true" minOccurs="0"/>
          <element name="T55_TilskudsgrundlagDKKSum" type="decimal" nillable="true" minOccurs="0"/>
          <element name="T55_TilsagnsbeloebDKKSum" type="decimal" nillable="true" minOccurs="0"/>
          <element name="T56_TilskudsgrundlagDKKSum" type="decimal" nillable="true" minOccurs="0"/>
          <element name="T56_TilsagnsbeloebDKKSum" type="decimal" nillable="true" minOccurs="0"/>
          <element name="I5_SamletTilskudsgrundlagDKKSum" type="decimal" nillable="true" minOccurs="0"/>
          <element name="I5_SamletTilsagnsbeloebDKKSum" type="decimal" nillable="true" minOccurs="0"/>
        </sequence>
      </complexType>
      <complexType name="Indsats6Type">
        <sequence>
          <element name="Tilskudsberegning6" type="cap:Tilskudsberegning6Type" minOccurs="0"/>
        </sequence>
      </complexType>
      <complexType name="Tilskudsberegning6Type">
        <sequence>
          <element name="Tilskud61" type="cap:Tilskud61Type" minOccurs="0"/>
          <element name="Tilskud62" type="cap:Tilskud62Type" minOccurs="0"/>
          <element name="Tilskud63" type="cap:Tilskud63Type" minOccurs="0"/>
          <element name="Tilskud64" type="cap:Tilskud64Type" minOccurs="0"/>
          <element name="Tilskud65" type="cap:Tilskud65Type" minOccurs="0"/>
          <element name="Tilskud66" type="cap:Tilskud66Type" minOccurs="0"/>
          <element name="Tilskud67" type="cap:Tilskud67Type" minOccurs="0"/>
          <element name="Tilskud68" type="cap:Tilskud68Type" minOccurs="0"/>
          <element name="Tilskudsopgoerelse6" type="cap:Tilskudsopgoerelse6Type" minOccurs="0"/>
        </sequence>
      </complexType>
      <complexType name="Tilskud61Type">
        <sequence>
          <element name="T61_GyllefosuringIndikator" type="cap:TristateBooleanType" minOccurs="0"/>
          <element name="T61_Kapacitet" type="decimal" nillable="true" minOccurs="0"/>
          <element name="T61_StandardMiljoeEffekt" type="decimal" nillable="true" minOccurs="0"/>
          <element name="T61_TeknologiensLevetid" type="decimal" nillable="true" minOccurs="0"/>
          <element name="T61_StandardOmk" type="decimal" nillable="true" minOccurs="0"/>
          <element name="T61_Antal" type="integer" nillable="true" minOccurs="0"/>
          <element name="T61_IAlt" type="decimal" nillable="true" minOccurs="0"/>
          <element name="T61s2_StandardOmk" type="decimal" nillable="true" minOccurs="0"/>
          <element name="T61s2_Antal" type="integer" nillable="true" minOccurs="0"/>
          <element name="T61s2_IAlt" type="decimal" nillable="true" minOccurs="0"/>
          <element name="T61_Tilskudsgrundlag" type="decimal" nillable="true" minOccurs="0"/>
        </sequence>
      </complexType>
      <complexType name="Tilskud62Type">
        <sequence>
          <element name="T62_FasefodringIndikator" type="cap:TristateBooleanType" minOccurs="0"/>
          <element name="T62_Kapacitet" type="decimal" nillable="true" minOccurs="0"/>
          <element name="T62_StandardMiljoeEffekt" type="decimal" nillable="true" minOccurs="0"/>
          <element name="T62_TeknologiensLevetid" type="decimal" nillable="true" minOccurs="0"/>
          <element name="T62_LoesningVaelger" type="integer" nillable="true" minOccurs="0"/>
          <element name="T62_LoesningVaelger2" type="integer" nillable="true" minOccurs="0"/>
          <element name="T62_LoesningVaelger3" type="integer" nillable="true" minOccurs="0"/>
          <element name="T62L1_StandardOmk" type="decimal" nillable="true" minOccurs="0"/>
          <element name="T62L1_Antal" type="integer" nillable="true" minOccurs="0"/>
          <element name="T62L1_IAlt" type="decimal" nillable="true" minOccurs="0"/>
          <element name="T62L2_StandardOmk" type="decimal" nillable="true" minOccurs="0"/>
          <element name="T62L2_Antal" type="integer" nillable="true" minOccurs="0"/>
          <element name="T62L2_IAlt" type="decimal" nillable="true" minOccurs="0"/>
          <element name="T62L3_StandardOmk" type="decimal" nillable="true" minOccurs="0"/>
          <element name="T62L3_Antal" type="integer" nillable="true" minOccurs="0"/>
          <element name="T62L3_IAlt" type="decimal" nillable="true" minOccurs="0"/>
          <element name="T62_Tilskudsgrundlag" type="decimal" nillable="true" minOccurs="0"/>
        </sequence>
      </complexType>
      <complexType name="Tilskud63Type">
        <sequence>
          <element name="T63_FasefodringIndikator" type="cap:TristateBooleanType" minOccurs="0"/>
          <element name="T63_Kapacitet" type="decimal" nillable="true" minOccurs="0"/>
          <element name="T63_StandardMiljoeEffekt" type="decimal" nillable="true" minOccurs="0"/>
          <element name="T63_TeknologiensLevetid" type="decimal" nillable="true" minOccurs="0"/>
          <element name="T63_LoesningVaelger" type="integer" nillable="true" minOccurs="0"/>
          <element name="T63_LoesningVaelger2" type="integer" nillable="true" minOccurs="0"/>
          <element name="T63_LoesningVaelger3" type="integer" nillable="true" minOccurs="0"/>
          <element name="T63L1_StandardOmk" type="decimal" nillable="true" minOccurs="0"/>
          <element name="T63L1_Antal" type="integer" nillable="true" minOccurs="0"/>
          <element name="T63L1_IAlt" type="decimal" nillable="true" minOccurs="0"/>
          <element name="T63L2_StandardOmk" type="decimal" nillable="true" minOccurs="0"/>
          <element name="T63L2_Antal" type="integer" nillable="true" minOccurs="0"/>
          <element name="T63L2_IAlt" type="decimal" nillable="true" minOccurs="0"/>
          <element name="T63L3_StandardOmk" type="decimal" nillable="true" minOccurs="0"/>
          <element name="T63L3_Antal" type="integer" nillable="true" minOccurs="0"/>
          <element name="T63L3_IAlt" type="decimal" nillable="true" minOccurs="0"/>
          <element name="T63_Tilskudsgrundlag" type="decimal" nillable="true" minOccurs="0"/>
        </sequence>
      </complexType>
      <complexType name="Tilskud64Type">
        <sequence>
          <element name="T64_GyllefosuringIndikator" type="cap:TristateBooleanType" minOccurs="0"/>
          <element name="T64_Kapacitet" type="decimal" nillable="true" minOccurs="0"/>
          <element name="T64_StandardMiljoeEffekt" type="decimal" nillable="true" minOccurs="0"/>
          <element name="T64_TeknologiensLevetid" type="decimal" nillable="true" minOccurs="0"/>
          <element name="T64_StandardOmk" type="decimal" nillable="true" minOccurs="0"/>
          <element name="T64_Antal" type="integer" nillable="true" minOccurs="0"/>
          <element name="T64_IAlt" type="decimal" nillable="true" minOccurs="0"/>
          <element name="T64_StandardOmkS2" type="decimal" nillable="true" minOccurs="0"/>
          <element name="T64_AntalS2" type="integer" nillable="true" minOccurs="0"/>
          <element name="T64_IAltS2" type="decimal" nillable="true" minOccurs="0"/>
          <element name="T64_StandardOmkS3" type="decimal" nillable="true" minOccurs="0"/>
          <element name="T64_AntalS3" type="integer" nillable="true" minOccurs="0"/>
          <element name="T64_IAltS3" type="decimal" nillable="true" minOccurs="0"/>
          <element name="T64_Tilskudsgrundlag" type="decimal" nillable="true" minOccurs="0"/>
        </sequence>
      </complexType>
      <complexType name="Tilskud65Type">
        <sequence>
          <element name="T65_FasefodringIndikator" type="cap:TristateBooleanType" minOccurs="0"/>
          <element name="T65_Kapacitet" type="decimal" nillable="true" minOccurs="0"/>
          <element name="T65_StandardMiljoeEffekt" type="decimal" nillable="true" minOccurs="0"/>
          <element name="T65_TeknologiensLevetid" type="decimal" nillable="true" minOccurs="0"/>
          <element name="T65_LoesningVaelger" type="integer" nillable="true" minOccurs="0"/>
          <element name="T65_LoesningVaelger2" type="integer" nillable="true" minOccurs="0"/>
          <element name="T65_LoesningVaelger3" type="integer" nillable="true" minOccurs="0"/>
          <element name="T65L1_StandardOmk" type="decimal" nillable="true" minOccurs="0"/>
          <element name="T65L1_Antal" type="decimal" nillable="true" minOccurs="0"/>
          <element name="T65L1_IAlt" type="decimal" nillable="true" minOccurs="0"/>
          <element name="T65L2_StandardOmk" type="decimal" nillable="true" minOccurs="0"/>
          <element name="T65L2_Antal" type="decimal" nillable="true" minOccurs="0"/>
          <element name="T65L2_IAlt" type="decimal" nillable="true" minOccurs="0"/>
          <element name="T65L3_StandardOmk" type="decimal" nillable="true" minOccurs="0"/>
          <element name="T65L3_Antal" type="decimal" nillable="true" minOccurs="0"/>
          <element name="T65L3_IAlt" type="decimal" nillable="true" minOccurs="0"/>
          <element name="T65_Tilskudsgrundlag" type="decimal" nillable="true" minOccurs="0"/>
        </sequence>
      </complexType>
      <complexType name="Tilskud66Type">
        <sequence>
          <element name="T66_FasefodringIndikator" type="cap:TristateBooleanType" minOccurs="0"/>
          <element name="T66_Kapacitet" type="decimal" nillable="true" minOccurs="0"/>
          <element name="T66_StandardMiljoeEffekt" type="decimal" nillable="true" minOccurs="0"/>
          <element name="T66_TeknologiensLevetid" type="decimal" nillable="true" minOccurs="0"/>
          <element name="T66_LoesningVaelger" type="integer" nillable="true" minOccurs="0"/>
          <element name="T66_LoesningVaelger2" type="integer" nillable="true" minOccurs="0"/>
          <element name="T66_LoesningVaelger3" type="integer" nillable="true" minOccurs="0"/>
          <element name="T66L1_StandardOmk" type="decimal" nillable="true" minOccurs="0"/>
          <element name="T66L1_Antal" type="decimal" nillable="true" minOccurs="0"/>
          <element name="T66L1_IAlt" type="decimal" nillable="true" minOccurs="0"/>
          <element name="T66L2_StandardOmk" type="decimal" nillable="true" minOccurs="0"/>
          <element name="T662_Antal" type="decimal" nillable="true" minOccurs="0"/>
          <element name="T66L2_IAlt" type="decimal" nillable="true" minOccurs="0"/>
          <element name="T66L3_StandardOmk" type="decimal" nillable="true" minOccurs="0"/>
          <element name="T66L3_Antal" type="decimal" nillable="true" minOccurs="0"/>
          <element name="T66L3_IAlt" type="decimal" nillable="true" minOccurs="0"/>
          <element name="T66_Tilskudsgrundlag" type="decimal" nillable="true" minOccurs="0"/>
        </sequence>
      </complexType>
      <complexType name="Tilskud67Type">
        <sequence>
          <element name="T67_FasefodringIndikator" type="cap:TristateBooleanType" minOccurs="0"/>
          <element name="T67_Kapacitet" type="decimal" nillable="true" minOccurs="0"/>
          <element name="T67_StandardMiljoeEffekt" type="decimal" nillable="true" minOccurs="0"/>
          <element name="T67_TeknologiensLevetid" type="decimal" nillable="true" minOccurs="0"/>
          <element name="T67_LoesningVaelger" type="integer" nillable="true" minOccurs="0"/>
          <element name="T67_LoesningVaelger2" type="integer" nillable="true" minOccurs="0"/>
          <element name="T67_LoesningVaelger3" type="integer" nillable="true" minOccurs="0"/>
          <element name="T67L1_StandardOmk" type="decimal" nillable="true" minOccurs="0"/>
          <element name="T67L1_Antal" type="decimal" nillable="true" minOccurs="0"/>
          <element name="T67L1_IAlt" type="decimal" nillable="true" minOccurs="0"/>
          <element name="T67L2_StandardOmk" type="decimal" nillable="true" minOccurs="0"/>
          <element name="T67L2_Antal" type="decimal" nillable="true" minOccurs="0"/>
          <element name="T67L2_IAlt" type="decimal" nillable="true" minOccurs="0"/>
          <element name="T67L3_StandardOmk" type="decimal" nillable="true" minOccurs="0"/>
          <element name="T67L3_Antal" type="decimal" nillable="true" minOccurs="0"/>
          <element name="T67L3_IAlt" type="decimal" nillable="true" minOccurs="0"/>
          <element name="T67_Tilskudsgrundlag" type="decimal" nillable="true" minOccurs="0"/>
        </sequence>
      </complexType>
      <complexType name="Tilskud68Type">
        <sequence>
          <element name="T68_GyllefosuringIndikator" type="cap:TristateBooleanType" minOccurs="0"/>
          <element name="T68_Kapacitet" type="decimal" nillable="true" minOccurs="0"/>
          <element name="T68_StandardMiljoeEffekt" type="decimal" nillable="true" minOccurs="0"/>
          <element name="T68_TeknologiensLevetid" type="decimal" nillable="true" minOccurs="0"/>
          <element name="T68_StandardOmk" type="decimal" nillable="true" minOccurs="0"/>
          <element name="T68_Antal" type="integer" nillable="true" minOccurs="0"/>
          <element name="T68_IAlt" type="decimal" nillable="true" minOccurs="0"/>
          <element name="T68_Tilskudsgrundlag" type="decimal" nillable="true" minOccurs="0"/>
        </sequence>
      </complexType>
      <complexType name="Tilskudsopgoerelse6Type">
        <sequence>
          <element name="T61_TilskudsgrundlagDKKSum" type="decimal" nillable="true" minOccurs="0"/>
          <element name="T61_TilsagnsbeloebDKKSum" type="decimal" nillable="true" minOccurs="0"/>
          <element name="T62_TilskudsgrundlagDKKSum" type="decimal" nillable="true" minOccurs="0"/>
          <element name="T62_TilsagnsbeloebDKKSum" type="decimal" nillable="true" minOccurs="0"/>
          <element name="T63_TilskudsgrundlagDKKSum" type="decimal" nillable="true" minOccurs="0"/>
          <element name="T63_TilsagnsbeloebDKKSum" type="decimal" nillable="true" minOccurs="0"/>
          <element name="T64_TilskudsgrundlagDKKSum" type="decimal" nillable="true" minOccurs="0"/>
          <element name="T64_TilsagnsbeloebDKKSum" type="decimal" nillable="true" minOccurs="0"/>
          <element name="T65_TilskudsgrundlagDKKSum" type="decimal" nillable="true" minOccurs="0"/>
          <element name="T65_TilsagnsbeloebDKKSum" type="decimal" nillable="true" minOccurs="0"/>
          <element name="T66_TilskudsgrundlagDKKSum" type="decimal" nillable="true" minOccurs="0"/>
          <element name="T66_TilsagnsbeloebDKKSum" type="decimal" nillable="true" minOccurs="0"/>
          <element name="T67_TilskudsgrundlagDKKSum" type="decimal" nillable="true" minOccurs="0"/>
          <element name="T67_TilsagnsbeloebDKKSum" type="decimal" nillable="true" minOccurs="0"/>
          <element name="T68_TilskudsgrundlagDKKSum" type="decimal" nillable="true" minOccurs="0"/>
          <element name="T68_TilsagnsbeloebDKKSum" type="decimal" nillable="true" minOccurs="0"/>
          <element name="I6_SamletTilskudsgrundlagDKKSum" type="decimal" nillable="true" minOccurs="0"/>
          <element name="I6_SamletTilsagnsbeloebDKKSum" type="decimal" nillable="true" minOccurs="0"/>
        </sequence>
      </complexType>
      <complexType name="StatistikType">
        <sequence>
          <element name="BedriftensEjerforholdIndikator" type="cap:TristateBooleanType"/>
          <element name="EjersKoenIndikator" type="cap:TristateBooleanType"/>
          <element name="EjersAlderIndikator" type="cap:TristateBooleanType"/>
          <element name="OekoElKonventionelIndikator" type="cap:TristateBooleanType"/>
          <element name="AntalHektar" type="string" nillable="true"/>
          <element name="LandbrugsSektor" type="string" nillable="true"/>
        </sequence>
      </complexType>
      <complexType name="ProjektdataType">
        <sequence>
          <element name="TempIndikator" type="cap:TristateBooleanType"/>
          <element name="EkstraFelter" type="cap:EkstraFelterType" minOccurs="0"/>
        </sequence>
      </complexType>
      <complexType name="StatistikTilEUType">
        <sequence>
          <element name="RegistreretSelskabIndikator" type="cap:TristateBooleanType" minOccurs="0"/>
          <element name="ErKvindeIndikator" type="cap:TristateBooleanType" minOccurs="0"/>
          <element name="Under40AarIndikator" type="cap:TristateBooleanType" minOccurs="0"/>
          <element name="ErOekologiskIndikator" type="cap:TristateBooleanType" minOccurs="0"/>
          <element name="SamletArealIntervaller" type="string" nillable="true"/>
          <element name="SektorAnsoegerTilhoerer" type="decimal" nillable="true"/>
        </sequence>
      </complexType>
      <complexType name="ArbejdskraftbehovType">
        <sequence>
          <element name="SamletHaFS" type="decimal" nillable="true" minOccurs="0"/>
          <element name="FaellesskemaSamletHAIndikator" type="cap:TristateBooleanType" nillable="true" minOccurs="0"/>
          <element name="SamletAntalTimerAfgroeder" type="decimal" nillable="true" minOccurs="0"/>
          <element name="SamletAntalTimerAfgroederIndikator" type="cap:TristateBooleanType" nillable="true" minOccurs="0"/>
          <element name="SamletAntalTimerHusdyr" type="decimal" nillable="true" minOccurs="0"/>
          <element name="SamletAntalTimerHusdyrIndikator" type="cap:TristateBooleanType" nillable="true" minOccurs="0"/>
          <element name="SamletAntalTimerHusdyrOgAfgroeder" type="decimal" nillable="true" minOccurs="0"/>
          <element name="SamletAntalTimerHusdyrOgAfgroederIndikator" type="cap:TristateBooleanType" nillable="true" minOccurs="0"/>
          <element name="SamletAntalTimerIkkeOpfylder" type="decimal" nillable="true" minOccurs="0"/>
          <element name="JournalnummerFS" type="string" nillable="true" minOccurs="0"/>
          <element name="OrdningsarFS" type="integer" nillable="true" minOccurs="0"/>
          <element name="ModtagetFSDato" type="date" nillable="true" minOccurs="0"/>
          <element name="DataHenteCHRDato" type="date" nillable="true" minOccurs="0"/>
          <element name="NormFSAfgroedeSamling" type="cap:NormFSAfgroedeSamlingType" nillable="true" minOccurs="0"/>
          <element name="NormFSAfgroedeSumSamling" type="cap:NormFSAfgroedeSumSamlingType" nillable="true" minOccurs="0"/>
          <element name="NormCHRSamling" type="cap:NormCHRSamlingType" nillable="true" minOccurs="0"/>
          <element name="NormCHRSumSamling" type="cap:NormCHRSumSamlingType" nillable="true" minOccurs="0"/>
        </sequence>
      </complexType>
      <complexType name="NormFSAfgroedeSamlingType">
        <sequence>
          <element name="NormFSAfgroede" type="cap:NormFSAfgroedeType" minOccurs="0" maxOccurs="unbounded"/>
        </sequence>
      </complexType>
      <complexType name="NormFSAfgroedeType">
        <sequence>
          <element name="NormKategori" type="string" nillable="true" minOccurs="0"/>
          <element name="AfgroedeKode" type="integer" nillable="true" minOccurs="0"/>
          <element name="Afgroede" type="string" nillable="true" minOccurs="0"/>
          <element name="Marknummer" type="string" nillable="true" minOccurs="0"/>
          <element name="Markbloknummer" type="string" nillable="true" minOccurs="0"/>
          <element name="ArealMarknummer" type="decimal" nillable="true" minOccurs="0"/>
          <element name="Ekstrafelter" type="cap:EkstrafelterType" nillable="true"/>
        </sequence>
      </complexType>
      <complexType name="NormFSAfgroedeSumSamlingType">
        <sequence>
          <element name="NormFSAfgroedeSum" type="cap:NormFSAfgroedeSumType" minOccurs="0" maxOccurs="unbounded"/>
        </sequence>
      </complexType>
      <complexType name="NormFSAfgroedeSumType">
        <sequence>
          <element name="NormKategoriSum" type="string" nillable="true" minOccurs="0"/>
          <element name="ArealPerNormkategoriSum" type="decimal" nillable="true" minOccurs="0"/>
          <element name="NormtimeSats" type="decimal" nillable="true" minOccurs="0"/>
          <element name="NormtimerPerKategoriSum" type="decimal" nillable="true" minOccurs="0"/>
          <element name="Ekstrafelter" type="cap:EkstrafelterType" nillable="true"/>
        </sequence>
      </complexType>
      <complexType name="NormCHRSamlingType">
        <sequence>
          <element name="NormCHR" type="cap:NormCHRType" minOccurs="0" maxOccurs="unbounded"/>
        </sequence>
      </complexType>
      <complexType name="NormCHRType">
        <sequence>
          <element name="HusdyrKategoriTekst" type="string" nillable="true"/>
          <element name="CHRNr" type="integer" nillable="true"/>
          <element name="BesaetningsNummer" type="integer" nillable="true"/>
          <element name="VirksomhedsartTekst" type="string" nillable="true"/>
          <element name="BesaetningsType" type="string" nillable="true"/>
          <element name="AntalDyr" type="integer" nillable="true"/>
          <element name="BeregnetAntalDyr" type="decimal" nillable="true"/>
          <element name="Ekstrafelter" type="cap:EkstrafelterType" nillable="true"/>
        </sequence>
      </complexType>
      <complexType name="NormCHRSumSamlingType">
        <sequence>
          <element name="NormCHRSum" type="cap:NormCHRSumType" minOccurs="0" maxOccurs="unbounded"/>
        </sequence>
      </complexType>
      <complexType name="NormCHRSumType">
        <sequence>
          <element name="HusdyrNormkategoriSum" type="string" nillable="true"/>
          <element name="HusdyrKategoriSum" type="decimal" nillable="true"/>
          <element name="HusdyrNormtimeSats" type="decimal" nillable="true"/>
          <element name="TimerHusdyrKategoriSum" type="decimal" nillable="true"/>
          <element name="Ekstrafelter" type="cap:EkstrafelterType" nillable="true"/>
        </sequence>
      </complexType>
      <complexType name="EkstrafelterGentagetSamlingType">
        <sequence>
          <element name="EkstrafelterGentagetType" type="cap:EkstrafelterType" minOccurs="0" maxOccurs="unbounded"/>
        </sequence>
      </complexType>
      <complexType name="EkstrafelterType">
        <sequence>
          <element name="String1" type="string" nillable="true" minOccurs="0"/>
          <element name="String2" type="string" nillable="true" minOccurs="0"/>
          <element name="String3" type="string" nillable="true" minOccurs="0"/>
          <element name="String4" type="string" nillable="true" minOccurs="0"/>
          <element name="String5" type="string" nillable="true" minOccurs="0"/>
          <element name="integer1" type="integer" nillable="true" minOccurs="0"/>
          <element name="integer2" type="integer" nillable="true" minOccurs="0"/>
          <element name="integer3" type="integer" nillable="true" minOccurs="0"/>
          <element name="integer4" type="integer" nillable="true" minOccurs="0"/>
          <element name="integer5" type="integer" nillable="true" minOccurs="0"/>
          <element name="Decimal1" type="decimal" nillable="true" minOccurs="0"/>
          <element name="Decimal2" type="decimal" nillable="true" minOccurs="0"/>
          <element name="Decimal3" type="decimal" nillable="true" minOccurs="0"/>
          <element name="Decimal4" type="decimal" nillable="true" minOccurs="0"/>
          <element name="Decimal5" type="decimal" nillable="true" minOccurs="0"/>
          <element name="Indikator1" type="cap:TristateBooleanType" minOccurs="0"/>
          <element name="Indikator2" type="cap:TristateBooleanType" minOccurs="0"/>
          <element name="Indikator3" type="cap:TristateBooleanType" minOccurs="0"/>
          <element name="Indikator4" type="cap:TristateBooleanType" minOccurs="0"/>
          <element name="Indikator5" type="cap:TristateBooleanType" minOccurs="0"/>
          <element name="Dato1" type="date" nillable="true"/>
          <element name="Dato2" type="date" nillable="true"/>
          <element name="Dato3" type="date" nillable="true"/>
          <element name="Dato4" type="date" nillable="true"/>
          <element name="Dato5" type="date" nillable="true"/>
        </sequence>
      </complexType>
      <complexType name="BilagType">
        <sequence>
          <element name="BemaerkningSamling" type="cap:BemaerkningSamlingType" minOccurs="0"/>
          <element name="TilbudSamling" type="cap:TilbudSamlingType" minOccurs="0"/>
          <element name="AntalTilbudIndsats1Bilag" type="integer" nillable="true" minOccurs="0"/>
          <element name="TilladelserSamling" type="cap:TilladelserSamlingType" minOccurs="0"/>
          <element name="AntalTilladelserBilag" type="integer" nillable="true" minOccurs="0"/>
          <element name="BilagEkstraFelter" type="cap:EkstraFelterType" minOccurs="0"/>
        </sequence>
      </complexType>
      <complexType name="BemaerkningSamlingType">
        <sequence>
          <element name="SeDokumenterNoden" type="string" nillable="true" minOccurs="0"/>
        </sequence>
      </complexType>
      <complexType name="TilbudSamlingType">
        <sequence>
          <element name="SeDokumenterNoden" type="string" nillable="true" minOccurs="0"/>
        </sequence>
      </complexType>
      <complexType name="TilladelserSamlingType">
        <sequence>
          <element name="SeDokumenterNoden" type="string" nillable="true" minOccurs="0"/>
        </sequence>
      </complexType>
      <complexType name="KlageType">
        <sequence>
          <element name="KlageSamling" type="cap:KlageSamlingType" minOccurs="0"/>
          <element name="KlageEkstraFelter" type="cap:EkstraFelterType" minOccurs="0"/>
        </sequence>
      </complexType>
      <complexType name="KlageSamlingType">
        <sequence>
          <element name="SeDokumenterNoden" type="string" nillable="true" minOccurs="0"/>
        </sequence>
      </complexType>
      <complexType name="EkstraFelterSamlingType">
        <sequence>
          <element name="EkstraFelter" type="cap:EkstraFelterType" minOccurs="0"/>
          <element name="GentagedeEkstraFelter" type="cap:EkstraFelterType" minOccurs="0" maxOccurs="unbounded"/>
        </sequence>
      </complexType>
      <complexType name="EkstraFelterType">
        <sequence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4" type="string" nillable="true" minOccurs="0"/>
          <element name="EkstraString5" type="string" nillable="true" minOccurs="0"/>
          <element name="EkstraString6" type="string" nillable="true" minOccurs="0"/>
          <element name="EkstraString7" type="string" nillable="true" minOccurs="0"/>
          <element name="EkstraString8" type="string" nillable="true" minOccurs="0"/>
          <element name="EkstraString9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ecimal4" type="decimal" nillable="true" minOccurs="0"/>
          <element name="EkstraDecimal5" type="decimal" nillable="true" minOccurs="0"/>
          <element name="EkstraDecimal6" type="decimal" nillable="true" minOccurs="0"/>
          <element name="EkstraDecimal7" type="decimal" nillable="true" minOccurs="0"/>
          <element name="EkstraDecimal8" type="decimal" nillable="true" minOccurs="0"/>
          <element name="EkstraDecimal9" type="decimal" nillable="true" minOccurs="0"/>
          <element name="EkstraDecimal10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Dato4" type="date" nillable="true" minOccurs="0"/>
          <element name="EkstraDato5" type="date" nillable="true" minOccurs="0"/>
          <element name="EkstraDato6" type="date" nillable="true" minOccurs="0"/>
          <element name="EkstraDato7" type="date" nillable="true" minOccurs="0"/>
          <element name="EkstraDato8" type="date" nillable="true" minOccurs="0"/>
          <element name="EkstraDato9" type="date" nillable="true" minOccurs="0"/>
          <element name="EkstraDato10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dikator4" type="cap:TristateBooleanType" minOccurs="0"/>
          <element name="EkstraIndikator5" type="cap:TristateBooleanType" minOccurs="0"/>
          <element name="EkstraIndikator6" type="cap:TristateBooleanType" minOccurs="0"/>
          <element name="EkstraIndikator7" type="cap:TristateBooleanType" minOccurs="0"/>
          <element name="EkstraIndikator8" type="cap:TristateBooleanType" minOccurs="0"/>
          <element name="EkstraIndikator9" type="cap:TristateBooleanType" minOccurs="0"/>
          <element name="EkstraIndikator10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  <element name="EkstraInteger4" type="integer" nillable="true" minOccurs="0"/>
          <element name="EkstraInteger5" type="integer" nillable="true" minOccurs="0"/>
          <element name="EkstraInteger6" type="integer" nillable="true" minOccurs="0"/>
          <element name="EkstraInteger7" type="integer" nillable="true" minOccurs="0"/>
          <element name="EkstraInteger8" type="integer" nillable="true" minOccurs="0"/>
          <element name="EkstraInteger9" type="integer" nillable="true" minOccurs="0"/>
          <element name="EkstraInteger10" type="integer" nillable="true" minOccurs="0"/>
        </sequence>
      </complexType>
      <complexType name="PlanNoegleType">
        <sequence>
          <element name="PlanVersionNummer" type="integer" nillable="true" minOccurs="0"/>
          <element name="PlanAarIdentifikator" type="cap:PlanAarIdentifikatorType" nillable="true"/>
          <element name="PlanTypeKode" type="cap:PlanTypeKodeType"/>
          <element name="PlanNavn" type="cap:PlanNavnType"/>
          <element name="CustomerKeyStructure" type="cap:CustomerKeyStructureType"/>
        </sequence>
      </complexType>
      <complexType name="SigneringsLinjeSamlingType">
        <sequence>
          <element name="SigneringsLinje" type="cap:SigneringsLinjeType" minOccurs="0" maxOccurs="unbounded"/>
        </sequence>
      </complexType>
      <complexType name="SigneringsLinjeType">
        <sequence>
          <element name="SigneringsTekst1" type="string" nillable="true"/>
          <element name="SigneringsTekstFremhaevetIndikator1" type="cap:TristateBooleanType"/>
          <element name="SigneringsTekst2" type="string" nillable="true"/>
          <element name="SigneringsTekstFremhaevetIndikator2" type="cap:TristateBooleanType"/>
          <element name="SigneringsTekst3" type="string" nillable="true"/>
          <element name="SigneringsTekstFremhaevetIndikator3" type="cap:TristateBooleanType"/>
          <element name="SigneringsTekst4" type="string" nillable="true"/>
          <element name="SigneringsTekstFremhaevetIndikator4" type="cap:TristateBooleanType"/>
        </sequence>
      </complexType>
      <complexType name="SigneringsTekstType">
        <sequence>
          <element name="SigneringsLinjeSamling" type="cap:SigneringsLinjeSamlingType" minOccurs="0"/>
        </sequence>
      </complexType>
      <complexType name="CustomerKeyStructureType">
        <sequence>
          <element name="CustomerPrimaryTypeName" type="string" nillable="true" minOccurs="0"/>
          <element name="CustomerSecondaryTypeName" type="string" nillable="true" minOccurs="0"/>
          <element name="CustomerPrimaryNumber" type="string" nillable="true" minOccurs="0"/>
          <element name="CustomerSecondaryNumber" type="string" nillable="true" minOccurs="0"/>
        </sequence>
      </complexType>
      <complexType name="DokumentationType">
        <sequence>
          <element name="Ansoeger_OverDragDok" type="cap:FilIndholdType" nillable="true" minOccurs="0"/>
          <element name="Projekt_TidlLignProjekterAMDok" type="cap:FilIndholdType" nillable="true" minOccurs="0"/>
          <element name="BemaerkningSamling" type="cap:DokuSamlingType" minOccurs="0"/>
          <element name="Bemaerkning830TimerSamling" type="cap:Bemaerkning830TimerSamlingType" minOccurs="0"/>
          <element name="TilbudSamling" type="cap:DokuSamlingType" minOccurs="0"/>
          <element name="TilladelseSamling" type="cap:DokuSamlingType" minOccurs="0"/>
          <element name="KlageSamling" type="cap:DokuSamlingType" minOccurs="0"/>
          <element name="EkstraFilIndhold1" type="cap:FilIndholdType" nillable="true" minOccurs="0"/>
          <element name="EkstraFilIndhold2" type="cap:FilIndholdType" nillable="true" minOccurs="0"/>
          <element name="EkstraDokuSamling" type="cap:DokuSamlingType" minOccurs="0"/>
        </sequence>
      </complexType>
      <complexType name="DokuSamlingType">
        <sequence>
          <element name="Dokument" type="cap:DokuType" minOccurs="0" maxOccurs="unbounded"/>
        </sequence>
      </complexType>
      <complexType name="DokuType">
        <sequence>
          <element name="DatoTid" type="dateTime" nillable="true"/>
          <element name="Beskrivelse" type="string" nillable="true"/>
          <element name="FilIndhold" type="cap:FilIndholdType" nillable="true"/>
          <element name="LaastIndikator" type="cap:TristateBooleanType"/>
          <element name="EkstraString1" type="string" nillable="true"/>
          <element name="EkstraString2" type="string" nillable="true"/>
          <element name="EkstraIndikator1" type="cap:TristateBooleanType"/>
          <element name="EkstraIndikator2" type="cap:TristateBooleanType"/>
        </sequence>
      </complexType>
      <complexType name="Bemaerkning830TimerSamlingType">
        <sequence>
          <element name="Bemaerkning830" type="cap:Bemaerkning830Type" minOccurs="0" maxOccurs="unbounded"/>
        </sequence>
      </complexType>
      <complexType name="Bemaerkning830Type">
        <sequence>
          <element name="BemaerkningDatoOgTidspunkt830" type="dateTime" nillable="true"/>
          <element name="BemaerkningTekst830" type="string" nillable="true"/>
          <element name="BemaerkDok830" type="cap:FilIndholdType" nillable="true" minOccurs="0"/>
          <element name="BemaerkningLaastIndikator830" type="cap:TristateBooleanType"/>
        </sequence>
      </complexType>
      <complexType name="SystemDataType">
        <annotation>
          <documentation>Indeholder elementer der identificerer skemainstansen unikt og i relation til en konkret sag. Disse felter udfyldes af workflowet, og kan ikke ændres af brugeren.</documentation>
        </annotation>
        <sequence>
          <element name="Ordning" type="string" minOccurs="0"/>
          <element name="Sagstype" type="string" minOccurs="0"/>
          <element name="OrdningsAar" type="string" minOccurs="0"/>
          <element name="JournalNummer" type="string" minOccurs="0"/>
          <element name="ModtagetDato" type="date" nillable="true" minOccurs="0"/>
          <element name="SkemaDataVersion" type="string" minOccurs="0"/>
          <element name="SkemaIdentifikation" type="cap:SkemaIdentifikationType" nillable="true" minOccurs="0"/>
          <element name="SkemaInfoPathVersion" type="string" minOccurs="0"/>
          <element name="PlanNoegle" type="cap:PlanNoegleType" minOccurs="0">
            <annotation>
              <documentation>Skal kun være i skemaer, der har integration til IMK</documentation>
            </annotation>
          </element>
        </sequence>
      </complexType>
      <simpleType name="AddressType">
        <restriction base="string">
          <minLength value="0"/>
          <maxLength value="255"/>
        </restriction>
      </simpleType>
      <simpleType name="CustomerNotificationPreferenceType">
        <restriction base="string"/>
      </simpleType>
      <simpleType name="EmailAddressType">
        <restriction base="string"/>
      </simpleType>
      <simpleType name="FilIndholdType">
        <restriction base="base64Binary"/>
      </simpleType>
      <simpleType name="FullNameType">
        <restriction base="string">
          <minLength value="0"/>
          <maxLength value="255"/>
        </restriction>
      </simpleType>
      <simpleType name="MobileNumberType">
        <restriction base="string"/>
      </simpleType>
      <simpleType name="PlanNavnType">
        <restriction base="string"/>
      </simpleType>
      <simpleType name="PlanTypeKodeType">
        <restriction base="string"/>
      </simpleType>
      <simpleType name="PlanAarIdentifikatorType">
        <restriction base="int"/>
      </simpleType>
      <simpleType name="SkemaIdentifikationType">
        <annotation>
          <documentation>Samtlige printede versioner af skemaer indeholder den unikke skemaidentifikation fra instansen af skemaet i bundtekst på den. Denne vil kunne bruges til at linke en papirversion af skema til den gemte elektroniske version og dermed til den sag som skemaet tilhører </documentation>
        </annotation>
        <restriction base="string">
          <maxLength value="45"/>
        </restriction>
      </simpleType>
      <simpleType name="TristateBooleanType">
        <restriction base="nonNegativeInteger">
          <minInclusive value="0"/>
          <maxInclusive value="2"/>
        </restriction>
      </simpleType>
    </schema>
  </Schema>
  <Schema ID="Schema2" Namespace="urn:lbst:intern">
    <schema xmlns:cap="urn:lbst:intern" xmlns="http://www.w3.org/2001/XMLSchema" targetNamespace="urn:lbst:intern">
      <element name="MT2019_Ansoegning" type="cap:MT2019_AnsoegningType"/>
      <element name="DigitalSignatur">
        <complexType>
          <sequence>
            <element ref="cap:signatures"/>
          </sequence>
        </complexType>
      </element>
      <element name="signatures">
        <complexType>
          <sequence>
            <any namespace="http://www.w3.org/2000/09/xmldsig#" processContents="lax" minOccurs="0" maxOccurs="unbounded"/>
          </sequence>
        </complexType>
      </element>
      <complexType name="MT2019_AnsoegningType">
        <sequence>
          <element name="SkemaData" type="cap:SkemaDataType" minOccurs="0"/>
          <element name="Dokumentation" type="cap:DokumentationType" minOccurs="0"/>
          <element name="SystemData" type="cap:SystemDataType" minOccurs="0"/>
          <element ref="cap:DigitalSignatur" minOccurs="0"/>
        </sequence>
        <anyAttribute namespace="http://www.w3.org/XML/1998/namespace" processContents="lax"/>
      </complexType>
      <complexType name="SkemaDataType">
        <sequence>
          <element name="DatakildeVersion_018" type="string" nillable="true">
            <annotation>
              <documentation>Versionsstyring af datakilden. Når der foretages datakildeændringer, der medfører ændringer i XPaths til felter, skal versionsnummeret tælles en op.</documentation>
            </annotation>
          </element>
          <element name="XMLUploadIndikator" type="cap:TristateBooleanType" default="2" minOccurs="0">
            <annotation>
              <documentation>Skal kun være i datakillden, når der er XML-upload til skemaet. Spørg VIBS.</documentation>
            </annotation>
          </element>
          <element name="SkemaParametre" type="cap:SkemaParametreType" minOccurs="0"/>
          <element name="Ansoeger" type="cap:AnsoegerType" minOccurs="0"/>
          <element name="Projekt" type="cap:ProjektType" minOccurs="0"/>
          <element name="Indsats1" type="cap:Indsats1Type" minOccurs="0"/>
          <element name="Indsats2" type="cap:Indsats2Type" minOccurs="0"/>
          <element name="Indsats3" type="cap:Indsats3Type" minOccurs="0"/>
          <element name="Indsats4" type="cap:Indsats4Type" minOccurs="0"/>
          <element name="Indsats5" type="cap:Indsats5Type" minOccurs="0"/>
          <element name="Indsats6" type="cap:Indsats6Type" minOccurs="0"/>
          <element name="Statistik" type="cap:StatistikType" minOccurs="0"/>
          <element name="Projektdata" type="cap:ProjektdataType" minOccurs="0"/>
          <element name="StatistikTilEU" type="cap:StatistikTilEUType" minOccurs="0"/>
          <element name="Arbejdskraftbehov" type="cap:ArbejdskraftbehovType" minOccurs="0"/>
          <element name="Bilag" type="cap:BilagType" minOccurs="0"/>
          <element name="Klage" type="cap:KlageType" minOccurs="0"/>
          <element name="EkstraFelter" type="cap:EkstraFelterSamlingType" minOccurs="0"/>
          <element name="SigneringsTekst" type="cap:SigneringsTekstType" minOccurs="0"/>
        </sequence>
      </complexType>
      <complexType name="SkemaParametreType">
        <sequence>
          <element name="ID" type="string" nillable="true"/>
          <element name="Omkostningsart" type="string" nillable="true"/>
          <element name="HentMarkkortIndikator" type="cap:TristateBooleanType"/>
          <element name="StandardpriserIndikator" type="cap:TristateBooleanType"/>
          <element name="ManueltTilsagnIndikator" type="cap:TristateBooleanType"/>
          <element name="EkstraFelter" type="cap:EkstraFelterType" minOccurs="0"/>
        </sequence>
      </complexType>
      <complexType name="AnsoegerType">
        <sequence>
          <element name="AnsoegningsRunde" type="integer" nillable="true"/>
          <element name="AnsoegningsAar" type="integer" nillable="true"/>
          <element name="Kunde" type="cap:KundeType" minOccurs="0"/>
          <element name="KonsulentOgKontaktperson" type="cap:KonsulentOgKontaktpersonType" minOccurs="0"/>
          <element name="Timer830Regel" type="cap:Timer830RegelType" minOccurs="0"/>
          <element name="KvitteringSendtIndikator" type="cap:TristateBooleanType"/>
          <element name="AendringtilsagnSektionSkjulerIndikator" type="cap:TristateBooleanType"/>
          <element name="AnsoegOmAendrForlaengElOverdragIndikator" type="cap:TristateBooleanType"/>
          <element name="ProjektAendringsIndikator" type="cap:TristateBooleanType"/>
          <element name="BeskrivelseAfAendring" type="string" nillable="true"/>
          <element name="ForlaengelseIndikator" type="cap:TristateBooleanType"/>
          <element name="NyForventetAfslutDato" type="date" nillable="true"/>
          <element name="BeskrivelseAfForlaengelse" type="string" nillable="true"/>
          <element name="OverdragelseIndikator" type="cap:TristateBooleanType"/>
          <element name="ErhverversCVR" type="string" nillable="true"/>
          <element name="OverdragelsesDato" type="date" nillable="true"/>
          <element name="BegrundOverdragelse" type="string" nillable="true"/>
          <element name="OverdragDok" type="cap:FilIndholdType" nillable="true" minOccurs="0"/>
          <element name="BudgetAendringsIndikator" type="cap:TristateBooleanType"/>
          <element name="FrafaldAnsIndikator" type="cap:TristateBooleanType"/>
          <element name="FrafaldAnsBeskrivelse" type="string" nillable="true"/>
          <element name="FrafaldAnsBemaerkning" type="string" nillable="true"/>
          <element name="AendrForlaengElOverdragVal" type="integer" nillable="true"/>
          <element name="ErklaeringIndikator" type="cap:TristateBooleanType"/>
          <element name="ErklaeringsVistTekstIndikator" type="cap:TristateBooleanType"/>
          <element name="ErklaeringkKnapTekst" type="string" nillable="true"/>
          <element name="EkstraFelter" type="cap:EkstraFelterType" minOccurs="0"/>
        </sequence>
      </complexType>
      <complexType name="KundeType">
        <sequence>
          <element name="KundeStamkort" type="cap:KundeStamkortType" minOccurs="0"/>
        </sequence>
      </complexType>
      <complexType name="KundeStamkortType">
        <sequence>
          <element name="CustomerKeyStructure" type="cap:CustomerKeyStructureType"/>
          <element name="CustomerFullName" type="cap:FullNameType" nillable="true" minOccurs="0"/>
          <element name="Address1" type="cap:AddressType" nillable="true" minOccurs="0"/>
          <element name="Address2" type="cap:AddressType" nillable="true" minOccurs="0"/>
          <element name="Address3" type="cap:AddressType" nillable="true" minOccurs="0"/>
          <element name="Address4" type="cap:AddressType" nillable="true" minOccurs="0"/>
          <element name="Address5" type="cap:AddressType" nillable="true" minOccurs="0"/>
          <element name="Address6" type="cap:AddressType" nillable="true" minOccurs="0"/>
          <element name="Address7" type="cap:AddressType" nillable="true" minOccurs="0"/>
          <element name="CustomerCommunicationPreference" type="cap:CustomerNotificationPreferenceType" nillable="true" minOccurs="0"/>
          <element name="CustomerNotificationPreference" type="cap:CustomerNotificationPreferenceType" nillable="true" minOccurs="0"/>
          <element name="EmailAddress" type="cap:EmailAddressType" nillable="true" minOccurs="0"/>
          <element name="MobileNumber" type="cap:MobileNumberType" nillable="true" minOccurs="0"/>
        </sequence>
      </complexType>
      <complexType name="KonsulentOgKontaktpersonType">
        <sequence>
          <element name="KonsulentTilknyttetIndikator" type="cap:TristateBooleanType"/>
          <element name="KonsulentNavn" type="string" nillable="true"/>
          <element name="KonsulentVirk" type="string" nillable="true"/>
          <element name="KonsulentTelefon" type="integer" nillable="true"/>
          <element name="KonsulentMail" type="string" nillable="true"/>
          <element name="KontaktPersonIndikator" type="cap:TristateBooleanType"/>
          <element name="KonsulentKontaktPersonIndikator" type="cap:TristateBooleanType"/>
          <element name="KontaktPersonNavn" type="string" nillable="true"/>
          <element name="KontaktPersonTelefon" type="integer" nillable="true"/>
          <element name="KontaktPersonEmail" type="string" nillable="true"/>
        </sequence>
      </complexType>
      <complexType name="Timer830RegelType">
        <sequence>
          <element name="Timer830Opfyldt" type="cap:TristateBooleanType"/>
          <element name="Timer830BeregnetTimer" type="decimal" nillable="true" minOccurs="0"/>
          <element name="Timer830IndlaestDato" type="date" nillable="true"/>
          <element name="Bemaerkning830TimerBegrundelse" type="string" nillable="true"/>
        </sequence>
      </complexType>
      <complexType name="ProjektType">
        <sequence>
          <element name="ProjektTitel" type="string" nillable="true" minOccurs="0"/>
          <element name="BudgetOmraade" type="cap:BudgetOmraadeType" minOccurs="0"/>
          <element name="IndsatsOmraade" type="cap:IndsatsOmraadeType" minOccurs="0"/>
          <element name="Prioritering" type="cap:PrioriteringType" minOccurs="0"/>
          <element name="ProjektBeskrivelse" type="string" nillable="true" minOccurs="0"/>
          <element name="ProjektStartDatoVedIndsendIndikator" type="cap:TristateBooleanType"/>
          <element name="KravEllerPaabudIndikator" type="cap:TristateBooleanType"/>
          <element name="KravEllerPaabudBeskrivelse" type="string" nillable="true" minOccurs="0"/>
          <element name="Tilladelser" type="cap:TilladelserType" minOccurs="0"/>
          <element name="TilbudslovOgUdbetalingsregler" type="cap:TilbudslovOgUdbetalingsreglerType" minOccurs="0"/>
          <element name="HandelMellemAfhaengigeParterIndikator" type="cap:TristateBooleanType"/>
          <element name="HandelMellemAfhaengigeParterBeskrivelse" type="string" nillable="true" minOccurs="0"/>
          <element name="OplysningerOmMomsIndikator" type="cap:TristateBooleanType"/>
          <element name="AnsoegerMomsRegistIndikator" type="cap:TristateBooleanType"/>
          <element name="AnsoegerBaererMomsIndikator" type="cap:TristateBooleanType"/>
          <element name="AnsoegerBevisIkkeBaererMomsIndikator" type="cap:TristateBooleanType"/>
          <element name="OplysningerOmSkovIndikator" type="cap:TristateBooleanType"/>
          <element name="OplysningerOmSkovBeskrivelse" type="string" nillable="true" minOccurs="0"/>
          <element name="OplysningerOmHjemmesideIndikator" type="cap:TristateBooleanType"/>
          <element name="OplysningerOmHjemmesideBeskrivelse" type="string" nillable="true" minOccurs="0"/>
          <element name="TidligereLignendeProjekter" type="cap:TidligereLignendeProjekterType" minOccurs="0"/>
          <element name="EvtOevrigeTilskud" type="cap:EvtOevrigeTilskudType" minOccurs="0"/>
          <element name="OekologiStatus" type="cap:OekologiStatusType" minOccurs="0"/>
          <element name="EkstraFelter" type="cap:EkstraFelterType" minOccurs="0"/>
        </sequence>
      </complexType>
      <complexType name="BudgetOmraadeType">
        <sequence>
          <element name="BudgetOmraadeValgt" type="integer" nillable="true"/>
          <element name="BudgetOmraade1" type="cap:TristateBooleanType"/>
          <element name="BudgetOmraade2" type="cap:TristateBooleanType"/>
        </sequence>
      </complexType>
      <complexType name="IndsatsOmraadeType">
        <sequence>
          <element name="IndsatsOmraadeValgt" type="integer" nillable="true"/>
          <element name="IndsatsOmraade1" type="cap:TristateBooleanType"/>
          <element name="IndsatsOmraade2" type="cap:TristateBooleanType"/>
          <element name="IndsatsOmraade3" type="cap:TristateBooleanType"/>
          <element name="IndsatsOmraade4" type="cap:TristateBooleanType"/>
          <element name="IndsatsOmraade5" type="cap:TristateBooleanType"/>
          <element name="IndsatsOmraade6" type="cap:TristateBooleanType"/>
        </sequence>
      </complexType>
      <complexType name="PrioriteringType">
        <sequence>
          <element name="Prioritering1" type="decimal" nillable="true" minOccurs="0"/>
          <element name="Prioritering2" type="decimal" nillable="true" minOccurs="0"/>
          <element name="Prioritering3" type="decimal" nillable="true" minOccurs="0"/>
          <element name="Prioritering4" type="decimal" nillable="true" minOccurs="0"/>
          <element name="Prioritering5" type="decimal" nillable="true" minOccurs="0"/>
          <element name="Prioritering6" type="decimal" nillable="true" minOccurs="0"/>
          <element name="Prioritering7" type="decimal" nillable="true" minOccurs="0"/>
          <element name="Prioritering8" type="decimal" nillable="true" minOccurs="0"/>
          <element name="Prioritering9" type="decimal" nillable="true" minOccurs="0"/>
          <element name="Prioritering10" type="decimal" nillable="true" minOccurs="0"/>
        </sequence>
      </complexType>
      <complexType name="TilladelserType">
        <sequence>
          <element name="TilladelseKraevesIndikator" type="cap:TristateBooleanType" minOccurs="0"/>
          <element name="TilladelseSamling" type="cap:TilladelseSamlingType" minOccurs="0"/>
          <element name="AntalOpnaaedeTilladelser" type="integer" nillable="true" minOccurs="0"/>
        </sequence>
      </complexType>
      <complexType name="TilladelseSamlingType">
        <sequence>
          <element name="TilladelseGentaget" type="cap:TilladelseGentagetType" minOccurs="0" maxOccurs="unbounded"/>
        </sequence>
      </complexType>
      <complexType name="TilladelseGentagetType">
        <sequence>
          <element name="TilladelseNavn" type="string" nillable="true"/>
          <element name="Myndighed" type="string" nillable="true"/>
          <element name="TilladelseOpnaaetIndikator" type="cap:TristateBooleanType"/>
          <element name="Dato" type="date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TilbudslovOgUdbetalingsreglerType">
        <sequence>
          <element name="DKUdbudIndikator" type="cap:TristateBooleanType" minOccurs="0"/>
          <element name="DKUdbudBeskrivelse" type="string" nillable="true" minOccurs="0"/>
          <element name="EUUdbudIndikator" type="cap:TristateBooleanType" minOccurs="0"/>
          <element name="EUUdbudBeskrivelse" type="string" nillable="true" minOccurs="0"/>
        </sequence>
      </complexType>
      <complexType name="TidligereLignendeProjekterType">
        <sequence>
          <element name="HentTidligereProjektIndikator" type="cap:TristateBooleanType"/>
          <element name="TidligereLignendeProjekterSamling" type="cap:TidligereLignendeProjekterSamlingType" minOccurs="0"/>
          <element name="TidligereLignendeProjekterAMSamling" type="cap:TidligereLignendeProjekterAMSamlingType" minOccurs="0"/>
          <element name="TidligereLignendeProjekterAMDok" type="cap:FilIndholdType" nillable="true" minOccurs="0"/>
        </sequence>
      </complexType>
      <complexType name="TidligereLignendeProjekterSamlingType">
        <sequence>
          <element name="TidligereLignendeProjekterGentaget" type="cap:TidligereLignendeProjekterGentagetType" minOccurs="0" maxOccurs="unbounded"/>
        </sequence>
      </complexType>
      <complexType name="TidligereLignendeProjekterGentagetType">
        <sequence>
          <element name="TidlLignProTilskudsordning" type="string" nillable="true"/>
          <element name="TidlLignProJournalNummer" type="string" nillable="true"/>
          <element name="TidlLignProBeloeb" type="decimal" nillable="true"/>
          <element name="TidlLignProUdbBeloeb" type="decimal" nillable="true"/>
          <element name="TidlLignProBeskrivelse" type="string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TidligereLignendeProjekterAMSamlingType">
        <sequence>
          <element name="TidligereLignendeProjekterAMGentaget" type="cap:TidligereLignendeProjekterAMGentagetType" minOccurs="0" maxOccurs="unbounded"/>
        </sequence>
      </complexType>
      <complexType name="TidligereLignendeProjekterAMGentagetType">
        <sequence>
          <element name="TidligereLignendeProjekterAMProTitel" type="string" nillable="true"/>
          <element name="TidligereLignendeProjekterAMJournNr" type="string" nillable="true"/>
          <element name="TidligereLignendeProjekterAMBeloeb" type="decimal" nillable="true"/>
          <element name="TidligereLignendeProjekterAMBeskriv" type="string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EvtOevrigeTilskudType">
        <sequence>
          <element name="SoegtAndenOffentligStoetteIndikator" type="cap:TristateBooleanType" minOccurs="0"/>
          <element name="SoegtAndenOffentligStoetteSum" type="decimal" nillable="true"/>
          <element name="ForventesIndtaegtIndikator" type="cap:TristateBooleanType" minOccurs="0"/>
          <element name="ForventesIndtaegtSum" type="decimal" nillable="true"/>
          <element name="ProjektDelAfEntrepriseIndikator" type="cap:TristateBooleanType" minOccurs="0"/>
          <element name="EntrepriseSum" type="decimal" nillable="true"/>
          <element name="EvtOevrigeTilskudGentagetSamlinger" type="cap:EvtOevrigeTilskudGentagetSamlingerType" minOccurs="0"/>
        </sequence>
      </complexType>
      <complexType name="EvtOevrigeTilskudGentagetSamlingerType">
        <sequence>
          <element name="EvtOevrigeTilskudSamling" type="cap:EvtOevrigeTilskudSamlingType" minOccurs="0"/>
          <element name="ForventesindtaegtSamling" type="cap:ForventesindtaegtSamlingType" minOccurs="0"/>
          <element name="SoegtAndenOffentligStoetteSamling" type="cap:SoegtAndenOffentligStoetteSamlingType" minOccurs="0"/>
        </sequence>
      </complexType>
      <complexType name="EvtOevrigeTilskudSamlingType">
        <sequence>
          <element name="EvtOevrigeTilskudGentaget" type="cap:EvtOevrigeTilskudGentagetType" minOccurs="0" maxOccurs="unbounded"/>
        </sequence>
      </complexType>
      <complexType name="ForventesindtaegtSamlingType">
        <sequence>
          <element name="ForventesindtaegtGentaget" type="cap:ForventesindtaegtGentagetType" minOccurs="0" maxOccurs="unbounded"/>
        </sequence>
      </complexType>
      <complexType name="SoegtAndenOffentligStoetteSamlingType">
        <sequence>
          <element name="SoegtAndenOffentligStoetteGentaget" type="cap:SoegtAndenOffentligStoetteGentagetType" minOccurs="0" maxOccurs="unbounded"/>
        </sequence>
      </complexType>
      <complexType name="EvtOevrigeTilskudGentagetType">
        <sequence>
          <element name="EvtOevrigeTilskudValgt" type="string" nillable="true"/>
          <element name="EvtOevrigeTilskudIndtastet" type="string" nillable="true"/>
          <element name="EvtOevrigeTilskudMyndighed" type="string" nillable="true"/>
          <element name="EvtOevrigeTilskudJourNr" type="string" nillable="true"/>
          <element name="EvtOevrigeTilskud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ForventesindtaegtGentagetType">
        <sequence>
          <element name="ForventesindtaegtTeknologi" type="string" nillable="true"/>
          <element name="ForventesindtaegtBemaerkning" type="string" nillable="true"/>
          <element name="Forventesindtaegt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SoegtAndenOffentligStoetteGentagetType">
        <sequence>
          <element name="SoegtAndenOffentligStoetteHvor" type="string" nillable="true"/>
          <element name="SoegtAndenOffentligStoetteJourNr" type="string" nillable="true"/>
          <element name="SoegtAndenOffentligStoetteBeloeb" type="decimal" nillable="true"/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</sequence>
      </complexType>
      <complexType name="OekologiStatusType">
        <sequence>
          <element name="RegistreretSomOekologIndikator" type="cap:TristateBooleanType"/>
          <element name="OekologAutorisationsNr" type="string" nillable="true"/>
          <element name="AutorisationOpnaaetDato" type="date" nillable="true"/>
          <element name="AnsForAutorisationDato" type="date" nillable="true"/>
        </sequence>
      </complexType>
      <complexType name="Indsats1Type">
        <sequence>
          <element name="Tilskudsberegning" type="cap:TilskudsberegningType" minOccurs="0"/>
        </sequence>
      </complexType>
      <complexType name="TilskudsberegningType">
        <sequence>
          <element name="Tilskud11" type="cap:Tilskud11Type" minOccurs="0"/>
          <element name="Tilskud12" type="cap:Tilskud12Type" minOccurs="0"/>
          <element name="Tilskud13" type="cap:Tilskud13Type" minOccurs="0"/>
          <element name="Tilskud14" type="cap:Tilskud14Type" minOccurs="0"/>
          <element name="Tilskud15" type="cap:Tilskud15Type" minOccurs="0"/>
          <element name="Tilskud16" type="cap:Tilskud16Type" minOccurs="0"/>
          <element name="Tilskud17" type="cap:Tilskud17Type" minOccurs="0"/>
          <element name="Tilskud18" type="cap:Tilskud18Type" minOccurs="0"/>
          <element name="Tilskudsopgoerelse1" type="cap:Tilskudsopgoerelse1Type" minOccurs="0"/>
        </sequence>
      </complexType>
      <complexType name="Tilskud11Type">
        <sequence>
          <element name="T11_GyllefosuringIndikator" type="cap:TristateBooleanType" minOccurs="0"/>
          <element name="T11_Kapacitet" type="decimal" nillable="true" minOccurs="0"/>
          <element name="T11_StandardMiljoeEffekt" type="decimal" nillable="true" minOccurs="0"/>
          <element name="T11_TeknologiensLevetid" type="decimal" nillable="true" minOccurs="0"/>
          <element name="T11_StandardOmk" type="decimal" nillable="true" minOccurs="0"/>
          <element name="T11_Antal" type="integer" nillable="true" minOccurs="0"/>
          <element name="T11_IAlt" type="decimal" nillable="true" minOccurs="0"/>
          <element name="T11_Tilskudsgrundlag" type="decimal" nillable="true" minOccurs="0"/>
        </sequence>
      </complexType>
      <complexType name="Tilskud12Type">
        <sequence>
          <element name="T12_FasefodringIndikator" type="cap:TristateBooleanType" minOccurs="0"/>
          <element name="T12_Kapacitet" type="decimal" nillable="true" minOccurs="0"/>
          <element name="T12_StandardMiljoeEffekt" type="decimal" nillable="true" minOccurs="0"/>
          <element name="T12_TeknologiensLevetid" type="decimal" nillable="true" minOccurs="0"/>
          <element name="T12_StandardOmk" type="decimal" nillable="true" minOccurs="0"/>
          <element name="T12_Antal" type="integer" nillable="true" minOccurs="0"/>
          <element name="T12_IAlt" type="decimal" nillable="true" minOccurs="0"/>
          <element name="T12_Tilskudsgrundlag" type="decimal" nillable="true" minOccurs="0"/>
          <element name="T12S1_StandardOmk" type="decimal" nillable="true" minOccurs="0"/>
          <element name="T12S1_Antal" type="integer" nillable="true" minOccurs="0"/>
          <element name="T12S1_IAlt" type="decimal" nillable="true" minOccurs="0"/>
          <element name="T12S2_StandardOmk" type="decimal" nillable="true" minOccurs="0"/>
          <element name="T12S2_Antal" type="integer" nillable="true" minOccurs="0"/>
          <element name="T12S2_IAlt" type="decimal" nillable="true" minOccurs="0"/>
          <element name="T12S3_StandardOmk" type="decimal" nillable="true" minOccurs="0"/>
          <element name="T12S3_Antal" type="integer" nillable="true" minOccurs="0"/>
          <element name="T12S3_IAlt" type="decimal" nillable="true" minOccurs="0"/>
        </sequence>
      </complexType>
      <complexType name="Tilskud13Type">
        <sequence>
          <element name="T13_FasefodringIndikator" type="cap:TristateBooleanType" minOccurs="0"/>
          <element name="T13_Kapacitet" type="decimal" nillable="true" minOccurs="0"/>
          <element name="T13_StandardMiljoeEffekt" type="decimal" nillable="true" minOccurs="0"/>
          <element name="T13_TeknologiensLevetid" type="decimal" nillable="true" minOccurs="0"/>
          <element name="T13_StandardOmk" type="decimal" nillable="true" minOccurs="0"/>
          <element name="T13_Antal" type="integer" nillable="true" minOccurs="0"/>
          <element name="T13_IAlt" type="decimal" nillable="true" minOccurs="0"/>
          <element name="T13_Tilskudsgrundlag" type="decimal" nillable="true" minOccurs="0"/>
          <element name="T13S1_StandardOmk" type="decimal" nillable="true" minOccurs="0"/>
          <element name="T13S1_Antal" type="integer" nillable="true" minOccurs="0"/>
          <element name="T13S1_IAlt" type="decimal" nillable="true" minOccurs="0"/>
          <element name="T13S2_StandardOmk" type="decimal" nillable="true" minOccurs="0"/>
          <element name="T13S2_Antal" type="integer" nillable="true" minOccurs="0"/>
          <element name="T13S2_IAlt" type="decimal" nillable="true" minOccurs="0"/>
          <element name="T13S3_StandardOmk" type="decimal" nillable="true" minOccurs="0"/>
          <element name="T13S3_Antal" type="integer" nillable="true" minOccurs="0"/>
          <element name="T13S3_IAlt" type="decimal" nillable="true" minOccurs="0"/>
        </sequence>
      </complexType>
      <complexType name="Tilskud14Type">
        <sequence>
          <element name="T14_FasefodringIndikator" type="cap:TristateBooleanType" minOccurs="0"/>
          <element name="T14_Kapacitet" type="decimal" nillable="true" minOccurs="0"/>
          <element name="T14_StandardMiljoeEffekt" type="decimal" nillable="true" minOccurs="0"/>
          <element name="T14_TeknologiensLevetid" type="decimal" nillable="true" minOccurs="0"/>
          <element name="T14_StandardOmk" type="decimal" nillable="true" minOccurs="0"/>
          <element name="T14_Antal" type="integer" nillable="true" minOccurs="0"/>
          <element name="T14_IAlt" type="decimal" nillable="true" minOccurs="0"/>
          <element name="T14_Tilskudsgrundlag" type="decimal" nillable="true" minOccurs="0"/>
          <element name="T14_LoesningVaelger" type="integer" nillable="true" minOccurs="0"/>
          <element name="T14_LoesningVaelger2" type="integer" nillable="true" minOccurs="0"/>
          <element name="T14_LoesningVaelger3" type="integer" nillable="true" minOccurs="0"/>
          <element name="T14S1_StandardOmk" type="decimal" nillable="true" minOccurs="0"/>
          <element name="T14S1_Antal" type="integer" nillable="true" minOccurs="0"/>
          <element name="T14S1_IAlt" type="decimal" nillable="true" minOccurs="0"/>
          <element name="T14S3_StandardOmk" type="decimal" nillable="true" minOccurs="0"/>
          <element name="T14S3_Antal" type="integer" nillable="true" minOccurs="0"/>
          <element name="T14S3_IAlt" type="decimal" nillable="true" minOccurs="0"/>
          <element name="T14S1L2_StandardOmk" type="decimal" nillable="true" minOccurs="0"/>
          <element name="T14S1L2_Antal" type="integer" nillable="true" minOccurs="0"/>
          <element name="T14S1L2_IAlt" type="decimal" nillable="true" minOccurs="0"/>
          <element name="T14S1L3_StandardOmk" type="decimal" nillable="true" minOccurs="0"/>
          <element name="T14S1L3_Antal" type="integer" nillable="true" minOccurs="0"/>
          <element name="T14S1L3_IAlt" type="decimal" nillable="true" minOccurs="0"/>
          <element name="T14S3L3_StandardOmk" type="decimal" nillable="true" minOccurs="0"/>
          <element name="T14S3L3_Antal" type="integer" nillable="true" minOccurs="0"/>
          <element name="T14S3L3_IAlt" type="decimal" nillable="true" minOccurs="0"/>
          <element name="T14_Silo1TaellerSkjult" type="integer" nillable="true" minOccurs="0"/>
          <element name="T14_Silo1_1" type="cap:T14_SiloType" nillable="true" minOccurs="0"/>
          <element name="T14_Silo1_2" type="cap:T14_SiloType" nillable="true" minOccurs="0"/>
          <element name="T14_Silo1_3" type="cap:T14_SiloType" nillable="true" minOccurs="0"/>
          <element name="T14_Silo1_4" type="cap:T14_SiloType" nillable="true" minOccurs="0"/>
          <element name="T14_Silo1_5" type="cap:T14_SiloType" nillable="true" minOccurs="0"/>
          <element name="T14_Silo2TaellerSkjult" type="integer" nillable="true" minOccurs="0"/>
          <element name="T14_Silo2_1" type="cap:T14_SiloType" nillable="true" minOccurs="0"/>
          <element name="T14_Silo2_2" type="cap:T14_SiloType" nillable="true" minOccurs="0"/>
          <element name="T14_Silo2_3" type="cap:T14_SiloType" nillable="true" minOccurs="0"/>
          <element name="T14_Silo2_4" type="cap:T14_SiloType" nillable="true" minOccurs="0"/>
          <element name="T14_Silo2_5" type="cap:T14_SiloType" nillable="true" minOccurs="0"/>
          <element name="T14_Silo3TaellerSkjult" type="integer" nillable="true" minOccurs="0"/>
          <element name="T14_Silo3_1" type="cap:T14_SiloType" nillable="true" minOccurs="0"/>
          <element name="T14_Silo3_2" type="cap:T14_SiloType" nillable="true" minOccurs="0"/>
          <element name="T14_Silo3_3" type="cap:T14_SiloType" nillable="true" minOccurs="0"/>
          <element name="T14_Silo3_4" type="cap:T14_SiloType" nillable="true" minOccurs="0"/>
          <element name="T14_Silo3_5" type="cap:T14_SiloType" nillable="true" minOccurs="0"/>
        </sequence>
      </complexType>
      <complexType name="T14_SiloType">
        <sequence>
          <element name="T14S2_StandardOmk" type="decimal" nillable="true" minOccurs="0"/>
          <element name="T14S2_Antal" type="decimal" nillable="true" minOccurs="0"/>
          <element name="T14S2_StardardOmkM3" type="decimal" nillable="true" minOccurs="0"/>
          <element name="T14S2_M3Silo" type="decimal" nillable="true" minOccurs="0"/>
          <element name="T14S2_IAlt" type="decimal" nillable="true" minOccurs="0"/>
        </sequence>
      </complexType>
      <complexType name="Tilskud15Type">
        <sequence>
          <element name="T15_FasefodringIndikator" type="cap:TristateBooleanType" minOccurs="0"/>
          <element name="T15_Kapacitet" type="decimal" nillable="true" minOccurs="0"/>
          <element name="T15_StandardMiljoeEffekt" type="decimal" nillable="true" minOccurs="0"/>
          <element name="T15_TeknologiensLevetid" type="decimal" nillable="true" minOccurs="0"/>
          <element name="T15_LoesningVaelger" type="integer" nillable="true" minOccurs="0"/>
          <element name="T15_LoesningVaelger2" type="integer" nillable="true" minOccurs="0"/>
          <element name="T15L1_StandardOmk" type="decimal" nillable="true" minOccurs="0"/>
          <element name="T15L1_Antal" type="integer" nillable="true" minOccurs="0"/>
          <element name="T15L1_IAlt" type="decimal" nillable="true" minOccurs="0"/>
          <element name="T15L2_StandardOmk" type="decimal" nillable="true" minOccurs="0"/>
          <element name="T15L2_Antal" type="integer" nillable="true" minOccurs="0"/>
          <element name="T15L2_IAlt" type="decimal" nillable="true" minOccurs="0"/>
          <element name="T15_Tilskudsgrundlag" type="decimal" nillable="true" minOccurs="0"/>
        </sequence>
      </complexType>
      <complexType name="Tilskud16Type">
        <sequence>
          <element name="T16_FasefodringIndikator" type="cap:TristateBooleanType" minOccurs="0"/>
          <element name="T16_Kapacitet" type="decimal" nillable="true" minOccurs="0"/>
          <element name="T16_StandardMiljoeEffekt" type="decimal" nillable="true" minOccurs="0"/>
          <element name="T16_TeknologiensLevetid" type="decimal" nillable="true" minOccurs="0"/>
          <element name="T16_StandardOmk" type="decimal" nillable="true" minOccurs="0"/>
          <element name="T16_Antal" type="integer" nillable="true" minOccurs="0"/>
          <element name="T16_IAlt" type="decimal" nillable="true" minOccurs="0"/>
          <element name="T16_Tilskudsgrundlag" type="decimal" nillable="true" minOccurs="0"/>
        </sequence>
      </complexType>
      <complexType name="Tilskud17Type">
        <sequence>
          <element name="T17_FasefodringIndikator" type="cap:TristateBooleanType" minOccurs="0"/>
          <element name="T17_Kapacitet" type="decimal" nillable="true" minOccurs="0"/>
          <element name="T17_StandardMiljoeEffekt" type="decimal" nillable="true" minOccurs="0"/>
          <element name="T17_TeknologiensLevetid" type="decimal" nillable="true" minOccurs="0"/>
          <element name="T17_LoesningVaelger" type="integer" nillable="true" minOccurs="0"/>
          <element name="T17_LoesningVaelger2" type="integer" nillable="true" minOccurs="0"/>
          <element name="T17_LoesningVaelger3" type="integer" nillable="true" minOccurs="0"/>
          <element name="T17S1_StandardOmk" type="decimal" nillable="true" minOccurs="0"/>
          <element name="T17S1_Antal" type="integer" nillable="true" minOccurs="0"/>
          <element name="T17S1_IAlt" type="decimal" nillable="true" minOccurs="0"/>
          <element name="T17S1L2_StandardOmk" type="decimal" nillable="true" minOccurs="0"/>
          <element name="T17S1L2_Antal" type="integer" nillable="true" minOccurs="0"/>
          <element name="T17S1L2_IAlt" type="decimal" nillable="true" minOccurs="0"/>
          <element name="T17S1L3_StandardOmk" type="decimal" nillable="true" minOccurs="0"/>
          <element name="T17S1L3_Antal" type="integer" nillable="true" minOccurs="0"/>
          <element name="T17S1L3_IAlt" type="decimal" nillable="true" minOccurs="0"/>
          <element name="T17_Tilskudsgrundlag" type="decimal" nillable="true" minOccurs="0"/>
          <element name="T17_Silo1TaellerSkjult" type="integer" nillable="true" minOccurs="0"/>
          <element name="T17_Silo1_1" type="cap:T17_SiloType" nillable="true" minOccurs="0"/>
          <element name="T17_Silo1_2" type="cap:T17_SiloType" nillable="true" minOccurs="0"/>
          <element name="T17_Silo1_3" type="cap:T17_SiloType" nillable="true" minOccurs="0"/>
          <element name="T17_Silo1_4" type="cap:T17_SiloType" nillable="true" minOccurs="0"/>
          <element name="T17_Silo1_5" type="cap:T17_SiloType" nillable="true" minOccurs="0"/>
          <element name="T17_Silo2TaellerSkjult" type="integer" nillable="true" minOccurs="0"/>
          <element name="T17_Silo2_1" type="cap:T17_SiloType" nillable="true" minOccurs="0"/>
          <element name="T17_Silo2_2" type="cap:T17_SiloType" nillable="true" minOccurs="0"/>
          <element name="T17_Silo2_3" type="cap:T17_SiloType" nillable="true" minOccurs="0"/>
          <element name="T17_Silo2_4" type="cap:T17_SiloType" nillable="true" minOccurs="0"/>
          <element name="T17_Silo2_5" type="cap:T17_SiloType" nillable="true" minOccurs="0"/>
          <element name="T17_Silo3TaellerSkjult" type="integer" nillable="true" minOccurs="0"/>
          <element name="T17_Silo3_1" type="cap:T17_SiloType" nillable="true" minOccurs="0"/>
          <element name="T17_Silo3_2" type="cap:T17_SiloType" nillable="true" minOccurs="0"/>
          <element name="T17_Silo3_3" type="cap:T17_SiloType" nillable="true" minOccurs="0"/>
          <element name="T17_Silo3_4" type="cap:T17_SiloType" nillable="true" minOccurs="0"/>
          <element name="T17_Silo3_5" type="cap:T17_SiloType" nillable="true" minOccurs="0"/>
          <element name="T17_Silo4TaellerSkjult" type="integer" nillable="true" minOccurs="0"/>
          <element name="T17_Silo4_1" type="cap:T17_SiloType" nillable="true" minOccurs="0"/>
          <element name="T17_Silo4_2" type="cap:T17_SiloType" nillable="true" minOccurs="0"/>
          <element name="T17_Silo4_3" type="cap:T17_SiloType" nillable="true" minOccurs="0"/>
          <element name="T17_Silo4_4" type="cap:T17_SiloType" nillable="true" minOccurs="0"/>
          <element name="T17_Silo4_5" type="cap:T17_SiloType" nillable="true" minOccurs="0"/>
          <element name="T17_Silo5TaellerSkjult" type="integer" nillable="true" minOccurs="0"/>
          <element name="T17_Silo5_1" type="cap:T17_SiloType" nillable="true" minOccurs="0"/>
          <element name="T17_Silo5_2" type="cap:T17_SiloType" nillable="true" minOccurs="0"/>
          <element name="T17_Silo5_3" type="cap:T17_SiloType" nillable="true" minOccurs="0"/>
          <element name="T17_Silo5_4" type="cap:T17_SiloType" nillable="true" minOccurs="0"/>
          <element name="T17_Silo5_5" type="cap:T17_SiloType" nillable="true" minOccurs="0"/>
        </sequence>
      </complexType>
      <complexType name="T17_SiloType">
        <sequence>
          <element name="T17S2_StandardOmk" type="decimal" nillable="true" minOccurs="0"/>
          <element name="T17S2_Antal" type="decimal" nillable="true" minOccurs="0"/>
          <element name="T17S2_StardardOmkM3" type="decimal" nillable="true" minOccurs="0"/>
          <element name="T17S2_M3Silo" type="decimal" nillable="true" minOccurs="0"/>
          <element name="T17S2_IAlt" type="decimal" nillable="true" minOccurs="0"/>
        </sequence>
      </complexType>
      <complexType name="Tilskud18Type">
        <sequence>
          <element name="T18_FasefodringIndikator" type="cap:TristateBooleanType" minOccurs="0"/>
          <element name="T18_Kapacitet" type="decimal" nillable="true" minOccurs="0"/>
          <element name="T18_StandardMiljoeEffekt" type="decimal" nillable="true" minOccurs="0"/>
          <element name="T18_TeknologiensLevetid" type="decimal" nillable="true" minOccurs="0"/>
          <element name="T18_StandardOmk" type="decimal" nillable="true" minOccurs="0"/>
          <element name="T18_Antal" type="integer" nillable="true" minOccurs="0"/>
          <element name="T18_IAlt" type="decimal" nillable="true" minOccurs="0"/>
          <element name="T18_Tilskudsgrundlag" type="decimal" nillable="true" minOccurs="0"/>
        </sequence>
      </complexType>
      <complexType name="Tilskudsopgoerelse1Type">
        <sequence>
          <element name="T11_TilskudsgrundlagDKKSum" type="decimal" nillable="true" minOccurs="0"/>
          <element name="T11_TilsagnsbeloebDKKSum" type="decimal" nillable="true" minOccurs="0"/>
          <element name="T12_TilskudsgrundlagDKKSum" type="decimal" nillable="true" minOccurs="0"/>
          <element name="T12_TilsagnsbeloebDKKSum" type="decimal" nillable="true" minOccurs="0"/>
          <element name="T13_TilskudsgrundlagDKKSum" type="decimal" nillable="true" minOccurs="0"/>
          <element name="T13_TilsagnsbeloebDKKSum" type="decimal" nillable="true" minOccurs="0"/>
          <element name="T14_TilskudsgrundlagDKKSum" type="decimal" nillable="true" minOccurs="0"/>
          <element name="T14_TilsagnsbeloebDKKSum" type="decimal" nillable="true" minOccurs="0"/>
          <element name="T15_TilskudsgrundlagDKKSum" type="decimal" nillable="true" minOccurs="0"/>
          <element name="T15_TilsagnsbeloebDKKSum" type="decimal" nillable="true" minOccurs="0"/>
          <element name="T16_TilskudsgrundlagDKKSum" type="decimal" nillable="true" minOccurs="0"/>
          <element name="T16_TilsagnsbeloebDKKSum" type="decimal" nillable="true" minOccurs="0"/>
          <element name="T17_TilskudsgrundlagDKKSum" type="decimal" nillable="true" minOccurs="0"/>
          <element name="T17_TilsagnsbeloebDKKSum" type="decimal" nillable="true" minOccurs="0"/>
          <element name="T18_TilskudsgrundlagDKKSum" type="decimal" nillable="true" minOccurs="0"/>
          <element name="T18_TilsagnsbeloebDKKSum" type="decimal" nillable="true" minOccurs="0"/>
          <element name="I1_SamletTilskudsgrundlagDKKSum" type="decimal" nillable="true" minOccurs="0"/>
          <element name="I1_SamletTilsagnsbeloebDKKSum" type="decimal" nillable="true" minOccurs="0"/>
        </sequence>
      </complexType>
      <complexType name="Indsats2Type">
        <sequence>
          <element name="Tilskudsberegning2" type="cap:Tilskudsberegning2Type" minOccurs="0"/>
        </sequence>
      </complexType>
      <complexType name="Tilskudsberegning2Type">
        <sequence>
          <element name="Tilskud21" type="cap:Tilskud21Type" minOccurs="0"/>
          <element name="Tilskud22" type="cap:Tilskud22Type" minOccurs="0"/>
          <element name="Tilskud23" type="cap:Tilskud23Type" minOccurs="0"/>
          <element name="Tilskud24" type="cap:Tilskud24Type" minOccurs="0"/>
          <element name="Tilskudsopgoerelse2" type="cap:Tilskudsopgoerelse2Type" minOccurs="0"/>
        </sequence>
      </complexType>
      <complexType name="Tilskud21Type">
        <sequence>
          <element name="T21_GyllefosuringIndikator" type="cap:TristateBooleanType" minOccurs="0"/>
          <element name="T21_Kapacitet" type="decimal" nillable="true" minOccurs="0"/>
          <element name="T21_StandardMiljoeEffekt" type="decimal" nillable="true" minOccurs="0"/>
          <element name="T21_TeknologiensLevetid" type="decimal" nillable="true" minOccurs="0"/>
          <element name="T21_StandardOmk" type="decimal" nillable="true" minOccurs="0"/>
          <element name="T21_Antal" type="integer" nillable="true" minOccurs="0"/>
          <element name="T21_IAlt" type="decimal" nillable="true" minOccurs="0"/>
          <element name="T21_Tilskudsgrundlag" type="decimal" nillable="true" minOccurs="0"/>
        </sequence>
      </complexType>
      <complexType name="Tilskud22Type">
        <sequence>
          <element name="T22_FasefodringIndikator" type="cap:TristateBooleanType" minOccurs="0"/>
          <element name="T22_Kapacitet" type="decimal" nillable="true" minOccurs="0"/>
          <element name="T22_StandardMiljoeEffekt" type="decimal" nillable="true" minOccurs="0"/>
          <element name="T22_TeknologiensLevetid" type="decimal" nillable="true" minOccurs="0"/>
          <element name="T22S2_StandardOmk" type="decimal" nillable="true" minOccurs="0"/>
          <element name="T22S2_Antal" type="integer" nillable="true" minOccurs="0"/>
          <element name="T22S2_IAlt" type="decimal" nillable="true" minOccurs="0"/>
          <element name="T22S3_StandardOmk" type="decimal" nillable="true" minOccurs="0"/>
          <element name="T22S3_Antal" type="integer" nillable="true" minOccurs="0"/>
          <element name="T22S3_IAlt" type="decimal" nillable="true" minOccurs="0"/>
          <element name="T22_Tilskudsgrundlag" type="decimal" nillable="true" minOccurs="0"/>
          <element name="T22_SiloTaellerSkjult" type="integer" nillable="true" minOccurs="0"/>
          <element name="T22_Silo1" type="cap:T22_SiloType"/>
          <element name="T22_Silo2" type="cap:T22_SiloType"/>
          <element name="T22_Silo3" type="cap:T22_SiloType"/>
          <element name="T22_Silo4" type="cap:T22_SiloType"/>
          <element name="T22_Silo5" type="cap:T22_SiloType"/>
        </sequence>
      </complexType>
      <complexType name="T22_SiloType">
        <sequence>
          <element name="T22_StandardOmk" type="decimal" nillable="true" minOccurs="0"/>
          <element name="T22_Antal" type="decimal" nillable="true" minOccurs="0"/>
          <element name="T22_StardardOmkM3" type="decimal" nillable="true" minOccurs="0"/>
          <element name="T22_M3Silo" type="decimal" nillable="true" minOccurs="0"/>
          <element name="T22_IAlt" type="decimal" nillable="true" minOccurs="0"/>
        </sequence>
      </complexType>
      <complexType name="Tilskud23Type">
        <sequence>
          <element name="T23_FasefodringIndikator" type="cap:TristateBooleanType" minOccurs="0"/>
          <element name="T23_Kapacitet" type="decimal" nillable="true" minOccurs="0"/>
          <element name="T23_StandardMiljoeEffekt" type="decimal" nillable="true" minOccurs="0"/>
          <element name="T23_TeknologiensLevetid" type="decimal" nillable="true" minOccurs="0"/>
          <element name="T23_StandardOmk" type="decimal" nillable="true" minOccurs="0"/>
          <element name="T23_Antal" type="integer" nillable="true" minOccurs="0"/>
          <element name="T23_IAlt" type="decimal" nillable="true" minOccurs="0"/>
          <element name="T23_Tilskudsgrundlag" type="decimal" nillable="true" minOccurs="0"/>
        </sequence>
      </complexType>
      <complexType name="Tilskud24Type">
        <sequence>
          <element name="T24_FasefodringIndikator" type="cap:TristateBooleanType" minOccurs="0"/>
          <element name="T24_Kapacitet" type="decimal" nillable="true" minOccurs="0"/>
          <element name="T24_StandardMiljoeEffekt" type="decimal" nillable="true" minOccurs="0"/>
          <element name="T24_TeknologiensLevetid" type="decimal" nillable="true" minOccurs="0"/>
          <element name="T24_LoesningVaelger" type="integer" nillable="true" minOccurs="0"/>
          <element name="T24_LoesningVaelger2" type="integer" nillable="true" minOccurs="0"/>
          <element name="T24_LoesningVaelger3" type="integer" nillable="true" minOccurs="0"/>
          <element name="T24S1_StandardOmk" type="decimal" nillable="true" minOccurs="0"/>
          <element name="T24S1_Antal" type="integer" nillable="true" minOccurs="0"/>
          <element name="T24S1_IAlt" type="decimal" nillable="true" minOccurs="0"/>
          <element name="T24S1L2_StandardOmk" type="decimal" nillable="true" minOccurs="0"/>
          <element name="T24S1L2_Antal" type="integer" nillable="true" minOccurs="0"/>
          <element name="T24S1L2_IAlt" type="decimal" nillable="true" minOccurs="0"/>
          <element name="T24S1L3_StandardOmk" type="decimal" nillable="true" minOccurs="0"/>
          <element name="T24S1L3_Antal" type="integer" nillable="true" minOccurs="0"/>
          <element name="T24S1L3_IAlt" type="decimal" nillable="true" minOccurs="0"/>
          <element name="T24_Tilskudsgrundlag" type="decimal" nillable="true" minOccurs="0"/>
          <element name="T24_Fodermagasin1TaellerSkjult" type="integer" nillable="true" minOccurs="0"/>
          <element name="T24_Fodermagasin1_1" type="cap:T24_FodermagasinType"/>
          <element name="T24_Fodermagasin1_2" type="cap:T24_FodermagasinType"/>
          <element name="T24_Fodermagasin1_3" type="cap:T24_FodermagasinType"/>
          <element name="T24_Fodermagasin1_4" type="cap:T24_FodermagasinType"/>
          <element name="T24_Fodermagasin1_5" type="cap:T24_FodermagasinType"/>
          <element name="T24_FoderBlander1TaellerSkjult" type="integer" nillable="true" minOccurs="0"/>
          <element name="T24_FoderBlander1_1" type="cap:T24_FodermagasinType"/>
          <element name="T24_FoderBlander1_2" type="cap:T24_FodermagasinType"/>
          <element name="T24_FoderBlander1_3" type="cap:T24_FodermagasinType"/>
          <element name="T24_FoderBlander1_4" type="cap:T24_FodermagasinType"/>
          <element name="T24_FoderBlander1_5" type="cap:T24_FodermagasinType"/>
          <element name="T24_Fodermagasin2TaellerSkjult" type="integer" nillable="true" minOccurs="0"/>
          <element name="T24_Fodermagasin2_1" type="cap:T24_FodermagasinType"/>
          <element name="T24_Fodermagasin2_2" type="cap:T24_FodermagasinType"/>
          <element name="T24_Fodermagasin2_3" type="cap:T24_FodermagasinType"/>
          <element name="T24_Fodermagasin2_4" type="cap:T24_FodermagasinType"/>
          <element name="T24_Fodermagasin2_5" type="cap:T24_FodermagasinType"/>
          <element name="T24_FoderBlander2TaellerSkjult" type="integer" nillable="true" minOccurs="0"/>
          <element name="T24_FoderBlander2_1" type="cap:T24_FodermagasinType"/>
          <element name="T24_FoderBlander2_2" type="cap:T24_FodermagasinType"/>
          <element name="T24_FoderBlander2_3" type="cap:T24_FodermagasinType"/>
          <element name="T24_FoderBlander2_4" type="cap:T24_FodermagasinType"/>
          <element name="T24_FoderBlander2_5" type="cap:T24_FodermagasinType"/>
          <element name="T24_Fodermagasin3TaellerSkjult" type="integer" nillable="true" minOccurs="0"/>
          <element name="T24_Fodermagasin3_1" type="cap:T24_FodermagasinType"/>
          <element name="T24_Fodermagasin3_2" type="cap:T24_FodermagasinType"/>
          <element name="T24_Fodermagasin3_3" type="cap:T24_FodermagasinType"/>
          <element name="T24_Fodermagasin3_4" type="cap:T24_FodermagasinType"/>
          <element name="T24_Fodermagasin3_5" type="cap:T24_FodermagasinType"/>
        </sequence>
      </complexType>
      <complexType name="T24_FodermagasinType">
        <sequence>
          <element name="T24S2_StandardOmk" type="decimal" nillable="true" minOccurs="0"/>
          <element name="T24S2_Antal" type="decimal" nillable="true" minOccurs="0"/>
          <element name="T24S2_StardardOmkM3" type="decimal" nillable="true" minOccurs="0"/>
          <element name="T24S2_Maengde" type="decimal" nillable="true" minOccurs="0"/>
          <element name="T24S2_IAlt" type="decimal" nillable="true" minOccurs="0"/>
        </sequence>
      </complexType>
      <complexType name="Tilskudsopgoerelse2Type">
        <sequence>
          <element name="T21_TilskudsgrundlagDKKSum" type="decimal" nillable="true" minOccurs="0"/>
          <element name="T21_TilsagnsbeloebDKKSum" type="decimal" nillable="true" minOccurs="0"/>
          <element name="T22_TilskudsgrundlagDKKSum" type="decimal" nillable="true" minOccurs="0"/>
          <element name="T22_TilsagnsbeloebDKKSum" type="decimal" nillable="true" minOccurs="0"/>
          <element name="T23_TilskudsgrundlagDKKSum" type="decimal" nillable="true" minOccurs="0"/>
          <element name="T23_TilsagnsbeloebDKKSum" type="decimal" nillable="true" minOccurs="0"/>
          <element name="T24_TilskudsgrundlagDKKSum" type="decimal" nillable="true" minOccurs="0"/>
          <element name="T24_TilsagnsbeloebDKKSum" type="decimal" nillable="true" minOccurs="0"/>
          <element name="I2_SamletTilskudsgrundlagDKKSum" type="decimal" nillable="true" minOccurs="0"/>
          <element name="I2_SamletTilsagnsbeloebDKKSum" type="decimal" nillable="true" minOccurs="0"/>
        </sequence>
      </complexType>
      <complexType name="Indsats3Type">
        <sequence>
          <element name="Tilskudsberegning3" type="cap:Tilskudsberegning3Type" minOccurs="0"/>
        </sequence>
      </complexType>
      <complexType name="Tilskudsberegning3Type">
        <sequence>
          <element name="Tilskud31" type="cap:Tilskud31Type" minOccurs="0"/>
          <element name="Tilskud32" type="cap:Tilskud32Type" minOccurs="0"/>
          <element name="Tilskud33" type="cap:Tilskud33Type" minOccurs="0"/>
          <element name="Tilskud34" type="cap:Tilskud34Type" minOccurs="0"/>
          <element name="Tilskud35" type="cap:Tilskud35Type" minOccurs="0"/>
          <element name="Tilskud36" type="cap:Tilskud36Type" minOccurs="0"/>
          <element name="Tilskud37" type="cap:Tilskud37Type" minOccurs="0"/>
          <element name="Tilskudsopgoerelse3" type="cap:Tilskudsopgoerelse3Type" minOccurs="0"/>
        </sequence>
      </complexType>
      <complexType name="Tilskud31Type">
        <sequence>
          <element name="T31_GyllefosuringIndikator" type="cap:TristateBooleanType" minOccurs="0"/>
          <element name="T31_Kapacitet" type="decimal" nillable="true" minOccurs="0"/>
          <element name="T31_StandardMiljoeEffekt" type="decimal" nillable="true" minOccurs="0"/>
          <element name="T31_TeknologiensLevetid" type="decimal" nillable="true" minOccurs="0"/>
          <element name="T31_StandardOmk" type="decimal" nillable="true" minOccurs="0"/>
          <element name="T31_Antal" type="integer" nillable="true" minOccurs="0"/>
          <element name="T31_IAlt" type="decimal" nillable="true" minOccurs="0"/>
          <element name="T31_Tilskudsgrundlag" type="decimal" nillable="true" minOccurs="0"/>
        </sequence>
      </complexType>
      <complexType name="Tilskud32Type">
        <sequence>
          <element name="T32_FasefodringIndikator" type="cap:TristateBooleanType" minOccurs="0"/>
          <element name="T32_Kapacitet" type="decimal" nillable="true" minOccurs="0"/>
          <element name="T32_StandardMiljoeEffekt" type="decimal" nillable="true" minOccurs="0"/>
          <element name="T32_TeknologiensLevetid" type="decimal" nillable="true" minOccurs="0"/>
          <element name="T32_StandardOmk" type="decimal" nillable="true" minOccurs="0"/>
          <element name="T32_Antal" type="integer" nillable="true" minOccurs="0"/>
          <element name="T32_IAlt" type="decimal" nillable="true" minOccurs="0"/>
          <element name="T32_Tilskudsgrundlag" type="decimal" nillable="true" minOccurs="0"/>
        </sequence>
      </complexType>
      <complexType name="Tilskud33Type">
        <sequence>
          <element name="T33_FasefodringIndikator" type="cap:TristateBooleanType" minOccurs="0"/>
          <element name="T33_Kapacitet" type="decimal" nillable="true" minOccurs="0"/>
          <element name="T33_StandardMiljoeEffekt" type="decimal" nillable="true" minOccurs="0"/>
          <element name="T33_TeknologiensLevetid" type="decimal" nillable="true" minOccurs="0"/>
          <element name="T33_LoesningVaelger" type="integer" nillable="true" minOccurs="0"/>
          <element name="T33_LoesningVaelger2" type="integer" nillable="true" minOccurs="0"/>
          <element name="T33_StandardOmkL1" type="decimal" nillable="true" minOccurs="0"/>
          <element name="T33_AntalL1" type="integer" nillable="true" minOccurs="0"/>
          <element name="T33_IAltL1" type="decimal" nillable="true" minOccurs="0"/>
          <element name="T33_StandardOmkL2" type="decimal" nillable="true" minOccurs="0"/>
          <element name="T33_AntalL2" type="integer" nillable="true" minOccurs="0"/>
          <element name="T33_IAltL2" type="decimal" nillable="true" minOccurs="0"/>
          <element name="T33_Tilskudsgrundlag" type="decimal" nillable="true" minOccurs="0"/>
        </sequence>
      </complexType>
      <complexType name="Tilskud34Type">
        <sequence>
          <element name="T34_FasefodringIndikator" type="cap:TristateBooleanType" minOccurs="0"/>
          <element name="T34_Kapacitet" type="decimal" nillable="true" minOccurs="0"/>
          <element name="T34_StandardMiljoeEffekt" type="decimal" nillable="true" minOccurs="0"/>
          <element name="T34_TeknologiensLevetid" type="decimal" nillable="true" minOccurs="0"/>
          <element name="T34_LoesningVaelger" type="integer" nillable="true" minOccurs="0"/>
          <element name="T34_LoesningVaelger2" type="integer" nillable="true" minOccurs="0"/>
          <element name="T34_StandardOmkL1" type="decimal" nillable="true" minOccurs="0"/>
          <element name="T34_AntalL1" type="integer" nillable="true" minOccurs="0"/>
          <element name="T34_IAltL1" type="decimal" nillable="true" minOccurs="0"/>
          <element name="T34_StandardOmkL2" type="decimal" nillable="true" minOccurs="0"/>
          <element name="T34_AntalL2" type="integer" nillable="true" minOccurs="0"/>
          <element name="T34_IAltL2" type="decimal" nillable="true" minOccurs="0"/>
          <element name="T34_Tilskudsgrundlag" type="decimal" nillable="true" minOccurs="0"/>
        </sequence>
      </complexType>
      <complexType name="Tilskud35Type">
        <sequence>
          <element name="T35_FasefodringIndikator" type="cap:TristateBooleanType" minOccurs="0"/>
          <element name="T35_Kapacitet" type="decimal" nillable="true" minOccurs="0"/>
          <element name="T35_StandardMiljoeEffekt" type="decimal" nillable="true" minOccurs="0"/>
          <element name="T35_TeknologiensLevetid" type="decimal" nillable="true" minOccurs="0"/>
          <element name="T35_LoesningVaelger" type="integer" nillable="true" minOccurs="0"/>
          <element name="T35_LoesningVaelger2" type="integer" nillable="true" minOccurs="0"/>
          <element name="T35_StandardOmkL1" type="decimal" nillable="true" minOccurs="0"/>
          <element name="T35_AntalL1" type="integer" nillable="true" minOccurs="0"/>
          <element name="T35_IAltL1" type="decimal" nillable="true" minOccurs="0"/>
          <element name="T35_StandardOmkL2" type="decimal" nillable="true" minOccurs="0"/>
          <element name="T35_AntalL2" type="integer" nillable="true" minOccurs="0"/>
          <element name="T35_IAltL2" type="decimal" nillable="true" minOccurs="0"/>
          <element name="T35_Tilskudsgrundlag" type="decimal" nillable="true" minOccurs="0"/>
        </sequence>
      </complexType>
      <complexType name="Tilskud36Type">
        <sequence>
          <element name="T36_FasefodringIndikator" type="cap:TristateBooleanType" minOccurs="0"/>
          <element name="T36_Kapacitet" type="decimal" nillable="true" minOccurs="0"/>
          <element name="T36_StandardMiljoeEffekt" type="decimal" nillable="true" minOccurs="0"/>
          <element name="T36_TeknologiensLevetid" type="decimal" nillable="true" minOccurs="0"/>
          <element name="T36_StandardOmk" type="decimal" nillable="true" minOccurs="0"/>
          <element name="T36_Antal" type="integer" nillable="true" minOccurs="0"/>
          <element name="T36_IAlt" type="decimal" nillable="true" minOccurs="0"/>
          <element name="T36_Tilskudsgrundlag" type="decimal" nillable="true" minOccurs="0"/>
        </sequence>
      </complexType>
      <complexType name="Tilskud37Type">
        <sequence>
          <element name="T37_FasefodringIndikator" type="cap:TristateBooleanType" minOccurs="0"/>
          <element name="T37_Kapacitet" type="decimal" nillable="true" minOccurs="0"/>
          <element name="T37_StandardMiljoeEffekt" type="decimal" nillable="true" minOccurs="0"/>
          <element name="T37_TeknologiensLevetid" type="decimal" nillable="true" minOccurs="0"/>
          <element name="T37_StandardOmk" type="decimal" nillable="true" minOccurs="0"/>
          <element name="T37_Antal" type="integer" nillable="true" minOccurs="0"/>
          <element name="T37_IAlt" type="decimal" nillable="true" minOccurs="0"/>
          <element name="T37_Tilskudsgrundlag" type="decimal" nillable="true" minOccurs="0"/>
        </sequence>
      </complexType>
      <complexType name="Tilskudsopgoerelse3Type">
        <sequence>
          <element name="T31_TilskudsgrundlagDKKSum" type="decimal" nillable="true" minOccurs="0"/>
          <element name="T31_TilsagnsbeloebDKKSum" type="decimal" nillable="true" minOccurs="0"/>
          <element name="T32_TilskudsgrundlagDKKSum" type="decimal" nillable="true" minOccurs="0"/>
          <element name="T32_TilsagnsbeloebDKKSum" type="decimal" nillable="true" minOccurs="0"/>
          <element name="T33_TilskudsgrundlagDKKSum" type="decimal" nillable="true" minOccurs="0"/>
          <element name="T33_TilsagnsbeloebDKKSum" type="decimal" nillable="true" minOccurs="0"/>
          <element name="T34_TilskudsgrundlagDKKSum" type="decimal" nillable="true" minOccurs="0"/>
          <element name="T34_TilsagnsbeloebDKKSum" type="decimal" nillable="true" minOccurs="0"/>
          <element name="T35_TilskudsgrundlagDKKSum" type="decimal" nillable="true" minOccurs="0"/>
          <element name="T35_TilsagnsbeloebDKKSum" type="decimal" nillable="true" minOccurs="0"/>
          <element name="T36_TilskudsgrundlagDKKSum" type="decimal" nillable="true" minOccurs="0"/>
          <element name="T36_TilsagnsbeloebDKKSum" type="decimal" nillable="true" minOccurs="0"/>
          <element name="T37_TilskudsgrundlagDKKSum" type="decimal" nillable="true" minOccurs="0"/>
          <element name="T37_TilsagnsbeloebDKKSum" type="decimal" nillable="true" minOccurs="0"/>
          <element name="I3_SamletTilskudsgrundlagDKKSum" type="decimal" nillable="true" minOccurs="0"/>
          <element name="I3_SamletTilsagnsbeloebDKKSum" type="decimal" nillable="true" minOccurs="0"/>
        </sequence>
      </complexType>
      <complexType name="Indsats4Type">
        <sequence>
          <element name="Tilskudsberegning4" type="cap:Tilskudsberegning4Type" minOccurs="0"/>
        </sequence>
      </complexType>
      <complexType name="Tilskudsberegning4Type">
        <sequence>
          <element name="Tilskud41" type="cap:Tilskud41Type" minOccurs="0"/>
          <element name="Tilskud42" type="cap:Tilskud42Type" minOccurs="0"/>
          <element name="Tilskud43" type="cap:Tilskud43Type" minOccurs="0"/>
          <element name="Tilskud44" type="cap:Tilskud44Type" minOccurs="0"/>
          <element name="Tilskud45" type="cap:Tilskud45Type" minOccurs="0"/>
          <element name="Tilskud46" type="cap:Tilskud46Type" minOccurs="0"/>
          <element name="Tilskud47" type="cap:Tilskud47Type" minOccurs="0"/>
          <element name="Tilskud48" type="cap:Tilskud48Type" minOccurs="0"/>
          <element name="Tilskudsopgoerelse4" type="cap:Tilskudsopgoerelse4Type" minOccurs="0"/>
        </sequence>
      </complexType>
      <complexType name="Tilskud41Type">
        <sequence>
          <element name="T41_GyllefosuringIndikator" type="cap:TristateBooleanType" minOccurs="0"/>
          <element name="T41_Kapacitet" type="decimal" nillable="true" minOccurs="0"/>
          <element name="T41_StandardMiljoeEffekt" type="decimal" nillable="true" minOccurs="0"/>
          <element name="T41_TeknologiensLevetid" type="decimal" nillable="true" minOccurs="0"/>
          <element name="T41_StandardOmk" type="decimal" nillable="true" minOccurs="0"/>
          <element name="T41_Antal" type="integer" nillable="true" minOccurs="0"/>
          <element name="T41_IAlt" type="decimal" nillable="true" minOccurs="0"/>
          <element name="T41_Tilskudsgrundlag" type="decimal" nillable="true" minOccurs="0"/>
        </sequence>
      </complexType>
      <complexType name="Tilskud42Type">
        <sequence>
          <element name="T42_FasefodringIndikator" type="cap:TristateBooleanType" minOccurs="0"/>
          <element name="T42_Kapacitet" type="decimal" nillable="true" minOccurs="0"/>
          <element name="T42_StandardMiljoeEffekt" type="decimal" nillable="true" minOccurs="0"/>
          <element name="T42_TeknologiensLevetid" type="decimal" nillable="true" minOccurs="0"/>
          <element name="T42_StandardOmk" type="decimal" nillable="true" minOccurs="0"/>
          <element name="T42_Antal" type="integer" nillable="true" minOccurs="0"/>
          <element name="T42_IAlt" type="decimal" nillable="true" minOccurs="0"/>
          <element name="T42_Tilskudsgrundlag" type="decimal" nillable="true" minOccurs="0"/>
        </sequence>
      </complexType>
      <complexType name="Tilskud43Type">
        <sequence>
          <element name="T43_FasefodringIndikator" type="cap:TristateBooleanType" minOccurs="0"/>
          <element name="T43_Kapacitet" type="decimal" nillable="true" minOccurs="0"/>
          <element name="T43_StandardMiljoeEffekt" type="decimal" nillable="true" minOccurs="0"/>
          <element name="T43_TeknologiensLevetid" type="decimal" nillable="true" minOccurs="0"/>
          <element name="T43_StandardOmk" type="decimal" nillable="true" minOccurs="0"/>
          <element name="T43_Antal" type="integer" nillable="true" minOccurs="0"/>
          <element name="T43_IAlt" type="decimal" nillable="true" minOccurs="0"/>
          <element name="T43_Tilskudsgrundlag" type="decimal" nillable="true" minOccurs="0"/>
        </sequence>
      </complexType>
      <complexType name="Tilskud44Type">
        <sequence>
          <element name="T44_FasefodringIndikator" type="cap:TristateBooleanType" minOccurs="0"/>
          <element name="T44_Kapacitet" type="decimal" nillable="true" minOccurs="0"/>
          <element name="T44_StandardMiljoeEffekt" type="decimal" nillable="true" minOccurs="0"/>
          <element name="T44_TeknologiensLevetid" type="decimal" nillable="true" minOccurs="0"/>
          <element name="T44_StandardOmk" type="decimal" nillable="true" minOccurs="0"/>
          <element name="T44_Antal" type="integer" nillable="true" minOccurs="0"/>
          <element name="T44_IAlt" type="decimal" nillable="true" minOccurs="0"/>
          <element name="T44_Tilskudsgrundlag" type="decimal" nillable="true" minOccurs="0"/>
        </sequence>
      </complexType>
      <complexType name="Tilskud45Type">
        <sequence>
          <element name="T45_FasefodringIndikator" type="cap:TristateBooleanType" minOccurs="0"/>
          <element name="T45_Kapacitet" type="decimal" nillable="true" minOccurs="0"/>
          <element name="T45_StandardMiljoeEffekt" type="decimal" nillable="true" minOccurs="0"/>
          <element name="T45_TeknologiensLevetid" type="decimal" nillable="true" minOccurs="0"/>
          <element name="T45_StandardOmk" type="decimal" nillable="true" minOccurs="0"/>
          <element name="T45_Antal" type="integer" nillable="true" minOccurs="0"/>
          <element name="T45_IAlt" type="decimal" nillable="true" minOccurs="0"/>
          <element name="T45_Tilskudsgrundlag" type="decimal" nillable="true" minOccurs="0"/>
        </sequence>
      </complexType>
      <complexType name="Tilskud46Type">
        <sequence>
          <element name="T46_FasefodringIndikator" type="cap:TristateBooleanType" minOccurs="0"/>
          <element name="T46_Kapacitet" type="decimal" nillable="true" minOccurs="0"/>
          <element name="T46_StandardMiljoeEffekt" type="decimal" nillable="true" minOccurs="0"/>
          <element name="T46_TeknologiensLevetid" type="decimal" nillable="true" minOccurs="0"/>
          <element name="T46_StandardOmk" type="decimal" nillable="true" minOccurs="0"/>
          <element name="T46_Antal" type="integer" nillable="true" minOccurs="0"/>
          <element name="T46_IAlt" type="decimal" nillable="true" minOccurs="0"/>
          <element name="T46_Tilskudsgrundlag" type="decimal" nillable="true" minOccurs="0"/>
        </sequence>
      </complexType>
      <complexType name="Tilskud47Type">
        <sequence>
          <element name="T47_FasefodringIndikator" type="cap:TristateBooleanType" minOccurs="0"/>
          <element name="T47_Kapacitet" type="decimal" nillable="true" minOccurs="0"/>
          <element name="T47_StandardMiljoeEffekt" type="decimal" nillable="true" minOccurs="0"/>
          <element name="T47_TeknologiensLevetid" type="decimal" nillable="true" minOccurs="0"/>
          <element name="T47_StandardOmkS1" type="decimal" nillable="true" minOccurs="0"/>
          <element name="T47_AntalS1" type="integer" nillable="true" minOccurs="0"/>
          <element name="T47_IAltS1" type="decimal" nillable="true" minOccurs="0"/>
          <element name="T47_StandardOmkS2" type="decimal" nillable="true" minOccurs="0"/>
          <element name="T47_AntalS2" type="integer" nillable="true" minOccurs="0"/>
          <element name="T47_IAltS2" type="decimal" nillable="true" minOccurs="0"/>
          <element name="T47_Tilskudsgrundlag" type="decimal" nillable="true" minOccurs="0"/>
        </sequence>
      </complexType>
      <complexType name="Tilskud48Type">
        <sequence>
          <element name="T48_FasefodringIndikator" type="cap:TristateBooleanType" minOccurs="0"/>
          <element name="T48_Kapacitet" type="decimal" nillable="true" minOccurs="0"/>
          <element name="T48_StandardMiljoeEffekt" type="decimal" nillable="true" minOccurs="0"/>
          <element name="T48_TeknologiensLevetid" type="decimal" nillable="true" minOccurs="0"/>
          <element name="T48_StandardOmk" type="decimal" nillable="true" minOccurs="0"/>
          <element name="T48_Antal" type="integer" nillable="true" minOccurs="0"/>
          <element name="T48_IAlt" type="decimal" nillable="true" minOccurs="0"/>
          <element name="T48_Tilskudsgrundlag" type="decimal" nillable="true" minOccurs="0"/>
        </sequence>
      </complexType>
      <complexType name="Tilskudsopgoerelse4Type">
        <sequence>
          <element name="T41_TilskudsgrundlagDKKSum" type="decimal" nillable="true" minOccurs="0"/>
          <element name="T41_TilsagnsbeloebDKKSum" type="decimal" nillable="true" minOccurs="0"/>
          <element name="T42_TilskudsgrundlagDKKSum" type="decimal" nillable="true" minOccurs="0"/>
          <element name="T42_TilsagnsbeloebDKKSum" type="decimal" nillable="true" minOccurs="0"/>
          <element name="T43_TilskudsgrundlagDKKSum" type="decimal" nillable="true" minOccurs="0"/>
          <element name="T43_TilsagnsbeloebDKKSum" type="decimal" nillable="true" minOccurs="0"/>
          <element name="T44_TilskudsgrundlagDKKSum" type="decimal" nillable="true" minOccurs="0"/>
          <element name="T44_TilsagnsbeloebDKKSum" type="decimal" nillable="true" minOccurs="0"/>
          <element name="T45_TilskudsgrundlagDKKSum" type="decimal" nillable="true" minOccurs="0"/>
          <element name="T45_TilsagnsbeloebDKKSum" type="decimal" nillable="true" minOccurs="0"/>
          <element name="T46_TilskudsgrundlagDKKSum" type="decimal" nillable="true" minOccurs="0"/>
          <element name="T46_TilsagnsbeloebDKKSum" type="decimal" nillable="true" minOccurs="0"/>
          <element name="T47_TilskudsgrundlagDKKSum" type="decimal" nillable="true" minOccurs="0"/>
          <element name="T47_TilsagnsbeloebDKKSum" type="decimal" nillable="true" minOccurs="0"/>
          <element name="T48_TilskudsgrundlagDKKSum" type="decimal" nillable="true" minOccurs="0"/>
          <element name="T48_TilsagnsbeloebDKKSum" type="decimal" nillable="true" minOccurs="0"/>
          <element name="I4_SamletTilskudsgrundlagDKKSum" type="decimal" nillable="true" minOccurs="0"/>
          <element name="I4_SamletTilsagnsbeloebDKKSum" type="decimal" nillable="true" minOccurs="0"/>
        </sequence>
      </complexType>
      <complexType name="Indsats5Type">
        <sequence>
          <element name="Tilskudsberegning5" type="cap:Tilskudsberegning5Type" minOccurs="0"/>
        </sequence>
      </complexType>
      <complexType name="Tilskudsberegning5Type">
        <sequence>
          <element name="Tilskud51" type="cap:Tilskud51Type" minOccurs="0"/>
          <element name="Tilskud52" type="cap:Tilskud52Type" minOccurs="0"/>
          <element name="Tilskud53" type="cap:Tilskud53Type" minOccurs="0"/>
          <element name="Tilskud54" type="cap:Tilskud54Type" minOccurs="0"/>
          <element name="Tilskud55" type="cap:Tilskud55Type" minOccurs="0"/>
          <element name="Tilskud56" type="cap:Tilskud56Type" minOccurs="0"/>
          <element name="Tilskudsopgoerelse5" type="cap:Tilskudsopgoerelse5Type" minOccurs="0"/>
        </sequence>
      </complexType>
      <complexType name="Tilskud51Type">
        <sequence>
          <element name="T51_GyllefosuringIndikator" type="cap:TristateBooleanType" minOccurs="0"/>
          <element name="T51_Kapacitet" type="decimal" nillable="true" minOccurs="0"/>
          <element name="T51_StandardMiljoeEffekt" type="decimal" nillable="true" minOccurs="0"/>
          <element name="T51_TeknologiensLevetid" type="decimal" nillable="true" minOccurs="0"/>
          <element name="T51_StandardOmk" type="decimal" nillable="true" minOccurs="0"/>
          <element name="T51_Antal" type="integer" nillable="true" minOccurs="0"/>
          <element name="T51_IAlt" type="decimal" nillable="true" minOccurs="0"/>
          <element name="T51_Tilskudsgrundlag" type="decimal" nillable="true" minOccurs="0"/>
        </sequence>
      </complexType>
      <complexType name="Tilskud52Type">
        <sequence>
          <element name="T52_FasefodringIndikator" type="cap:TristateBooleanType" minOccurs="0"/>
          <element name="T52_Kapacitet" type="decimal" nillable="true" minOccurs="0"/>
          <element name="T52_StandardMiljoeEffekt" type="decimal" nillable="true" minOccurs="0"/>
          <element name="T52_TeknologiensLevetid" type="decimal" nillable="true" minOccurs="0"/>
          <element name="T52_StandardOmk" type="decimal" nillable="true" minOccurs="0"/>
          <element name="T52_Antal" type="integer" nillable="true" minOccurs="0"/>
          <element name="T52_IAlt" type="decimal" nillable="true" minOccurs="0"/>
          <element name="T52_Tilskudsgrundlag" type="decimal" nillable="true" minOccurs="0"/>
        </sequence>
      </complexType>
      <complexType name="Tilskud53Type">
        <sequence>
          <element name="T53_FasefodringIndikator" type="cap:TristateBooleanType" minOccurs="0"/>
          <element name="T53_Kapacitet" type="decimal" nillable="true" minOccurs="0"/>
          <element name="T53_StandardMiljoeEffekt" type="decimal" nillable="true" minOccurs="0"/>
          <element name="T53_TeknologiensLevetid" type="decimal" nillable="true" minOccurs="0"/>
          <element name="T53_StandardOmk" type="decimal" nillable="true" minOccurs="0"/>
          <element name="T53_Antal" type="integer" nillable="true" minOccurs="0"/>
          <element name="T53_IAlt" type="decimal" nillable="true" minOccurs="0"/>
          <element name="T53_Tilskudsgrundlag" type="decimal" nillable="true" minOccurs="0"/>
        </sequence>
      </complexType>
      <complexType name="Tilskud54Type">
        <sequence>
          <element name="T54_FasefodringIndikator" type="cap:TristateBooleanType" minOccurs="0"/>
          <element name="T54_Kapacitet" type="decimal" nillable="true" minOccurs="0"/>
          <element name="T54_StandardMiljoeEffekt" type="decimal" nillable="true" minOccurs="0"/>
          <element name="T54_TeknologiensLevetid" type="decimal" nillable="true" minOccurs="0"/>
          <element name="T54_Tilskudsgrundlag" type="decimal" nillable="true" minOccurs="0"/>
          <element name="T54_OpsamlingstankeTaellerSkjult" type="integer" nillable="true" minOccurs="0"/>
          <element name="T54_Tank1_1" type="cap:T54_TankType"/>
          <element name="T54_Tank1_2" type="cap:T54_TankType"/>
          <element name="T54_Tank1_3" type="cap:T54_TankType"/>
          <element name="T54_Tank1_4" type="cap:T54_TankType"/>
          <element name="T54_Tank1_5" type="cap:T54_TankType"/>
        </sequence>
      </complexType>
      <complexType name="T54_TankType">
        <sequence>
          <element name="T54_StandardOmk" type="decimal" nillable="true" minOccurs="0"/>
          <element name="T54_Antal" type="integer" nillable="true" minOccurs="0"/>
          <element name="T54_StardardOmkM3" type="decimal" nillable="true" minOccurs="0"/>
          <element name="T54_M3Silo" type="decimal" nillable="true" minOccurs="0"/>
          <element name="T54_IAlt" type="decimal" nillable="true" minOccurs="0"/>
        </sequence>
      </complexType>
      <complexType name="Tilskud55Type">
        <sequence>
          <element name="T55_FasefodringIndikator" type="cap:TristateBooleanType" minOccurs="0"/>
          <element name="T55_Kapacitet" type="decimal" nillable="true" minOccurs="0"/>
          <element name="T55_StandardMiljoeEffekt" type="decimal" nillable="true" minOccurs="0"/>
          <element name="T55_TeknologiensLevetid" type="decimal" nillable="true" minOccurs="0"/>
          <element name="T55_Tilskudsgrundlag" type="decimal" nillable="true" minOccurs="0"/>
          <element name="T55_OpsamlingstankeTaellerSkjult" type="integer" nillable="true" minOccurs="0"/>
          <element name="T55_Tank1_1" type="cap:T55_TankType"/>
          <element name="T55_Tank1_2" type="cap:T55_TankType"/>
          <element name="T55_Tank1_3" type="cap:T55_TankType"/>
          <element name="T55_Tank1_4" type="cap:T55_TankType"/>
          <element name="T55_Tank1_5" type="cap:T55_TankType"/>
        </sequence>
      </complexType>
      <complexType name="T55_TankType">
        <sequence>
          <element name="T55_StandardOmk" type="decimal" nillable="true" minOccurs="0"/>
          <element name="T55_Antal" type="integer" nillable="true" minOccurs="0"/>
          <element name="T55_StardardOmkM3" type="decimal" nillable="true" minOccurs="0"/>
          <element name="T55_M3Silo" type="decimal" nillable="true" minOccurs="0"/>
          <element name="T55_IAlt" type="decimal" nillable="true" minOccurs="0"/>
        </sequence>
      </complexType>
      <complexType name="Tilskud56Type">
        <sequence>
          <element name="T56_FasefodringIndikator" type="cap:TristateBooleanType" minOccurs="0"/>
          <element name="T56_Kapacitet" type="decimal" nillable="true" minOccurs="0"/>
          <element name="T56_StandardMiljoeEffekt" type="decimal" nillable="true" minOccurs="0"/>
          <element name="T56_TeknologiensLevetid" type="decimal" nillable="true" minOccurs="0"/>
          <element name="T56_Tilskudsgrundlag" type="decimal" nillable="true" minOccurs="0"/>
          <element name="T56_OpsamlingstankeTaellerSkjult" type="integer" nillable="true" minOccurs="0"/>
          <element name="T56_Tank1_1" type="cap:T56_TankType"/>
          <element name="T56_Tank1_2" type="cap:T56_TankType"/>
          <element name="T56_Tank1_3" type="cap:T56_TankType"/>
          <element name="T56_Tank1_4" type="cap:T56_TankType"/>
          <element name="T56_Tank1_5" type="cap:T56_TankType"/>
        </sequence>
      </complexType>
      <complexType name="T56_TankType">
        <sequence>
          <element name="T56_StandardOmk" type="decimal" nillable="true" minOccurs="0"/>
          <element name="T56_Antal" type="integer" nillable="true" minOccurs="0"/>
          <element name="T56_StardardOmkM3" type="decimal" nillable="true" minOccurs="0"/>
          <element name="T56_M3Silo" type="decimal" nillable="true" minOccurs="0"/>
          <element name="T56_IAlt" type="decimal" nillable="true" minOccurs="0"/>
        </sequence>
      </complexType>
      <complexType name="Tilskudsopgoerelse5Type">
        <sequence>
          <element name="T51_TilskudsgrundlagDKKSum" type="decimal" nillable="true" minOccurs="0"/>
          <element name="T51_TilsagnsbeloebDKKSum" type="decimal" nillable="true" minOccurs="0"/>
          <element name="T52_TilskudsgrundlagDKKSum" type="decimal" nillable="true" minOccurs="0"/>
          <element name="T52_TilsagnsbeloebDKKSum" type="decimal" nillable="true" minOccurs="0"/>
          <element name="T53_TilskudsgrundlagDKKSum" type="decimal" nillable="true" minOccurs="0"/>
          <element name="T53_TilsagnsbeloebDKKSum" type="decimal" nillable="true" minOccurs="0"/>
          <element name="T54_TilskudsgrundlagDKKSum" type="decimal" nillable="true" minOccurs="0"/>
          <element name="T54_TilsagnsbeloebDKKSum" type="decimal" nillable="true" minOccurs="0"/>
          <element name="T55_TilskudsgrundlagDKKSum" type="decimal" nillable="true" minOccurs="0"/>
          <element name="T55_TilsagnsbeloebDKKSum" type="decimal" nillable="true" minOccurs="0"/>
          <element name="T56_TilskudsgrundlagDKKSum" type="decimal" nillable="true" minOccurs="0"/>
          <element name="T56_TilsagnsbeloebDKKSum" type="decimal" nillable="true" minOccurs="0"/>
          <element name="I5_SamletTilskudsgrundlagDKKSum" type="decimal" nillable="true" minOccurs="0"/>
          <element name="I5_SamletTilsagnsbeloebDKKSum" type="decimal" nillable="true" minOccurs="0"/>
        </sequence>
      </complexType>
      <complexType name="Indsats6Type">
        <sequence>
          <element name="Tilskudsberegning6" type="cap:Tilskudsberegning6Type" minOccurs="0"/>
        </sequence>
      </complexType>
      <complexType name="Tilskudsberegning6Type">
        <sequence>
          <element name="Tilskud61" type="cap:Tilskud61Type" minOccurs="0"/>
          <element name="Tilskud62" type="cap:Tilskud62Type" minOccurs="0"/>
          <element name="Tilskud63" type="cap:Tilskud63Type" minOccurs="0"/>
          <element name="Tilskud64" type="cap:Tilskud64Type" minOccurs="0"/>
          <element name="Tilskud65" type="cap:Tilskud65Type" minOccurs="0"/>
          <element name="Tilskud66" type="cap:Tilskud66Type" minOccurs="0"/>
          <element name="Tilskud67" type="cap:Tilskud67Type" minOccurs="0"/>
          <element name="Tilskud68" type="cap:Tilskud68Type" minOccurs="0"/>
          <element name="Tilskudsopgoerelse6" type="cap:Tilskudsopgoerelse6Type" minOccurs="0"/>
        </sequence>
      </complexType>
      <complexType name="Tilskud61Type">
        <sequence>
          <element name="T61_GyllefosuringIndikator" type="cap:TristateBooleanType" minOccurs="0"/>
          <element name="T61_Kapacitet" type="decimal" nillable="true" minOccurs="0"/>
          <element name="T61_StandardMiljoeEffekt" type="decimal" nillable="true" minOccurs="0"/>
          <element name="T61_TeknologiensLevetid" type="decimal" nillable="true" minOccurs="0"/>
          <element name="T61_StandardOmk" type="decimal" nillable="true" minOccurs="0"/>
          <element name="T61_Antal" type="integer" nillable="true" minOccurs="0"/>
          <element name="T61_IAlt" type="decimal" nillable="true" minOccurs="0"/>
          <element name="T61s2_StandardOmk" type="decimal" nillable="true" minOccurs="0"/>
          <element name="T61s2_Antal" type="integer" nillable="true" minOccurs="0"/>
          <element name="T61s2_IAlt" type="decimal" nillable="true" minOccurs="0"/>
          <element name="T61_Tilskudsgrundlag" type="decimal" nillable="true" minOccurs="0"/>
        </sequence>
      </complexType>
      <complexType name="Tilskud62Type">
        <sequence>
          <element name="T62_FasefodringIndikator" type="cap:TristateBooleanType" minOccurs="0"/>
          <element name="T62_Kapacitet" type="decimal" nillable="true" minOccurs="0"/>
          <element name="T62_StandardMiljoeEffekt" type="decimal" nillable="true" minOccurs="0"/>
          <element name="T62_TeknologiensLevetid" type="decimal" nillable="true" minOccurs="0"/>
          <element name="T62_LoesningVaelger" type="integer" nillable="true" minOccurs="0"/>
          <element name="T62_LoesningVaelger2" type="integer" nillable="true" minOccurs="0"/>
          <element name="T62_LoesningVaelger3" type="integer" nillable="true" minOccurs="0"/>
          <element name="T62L1_StandardOmk" type="decimal" nillable="true" minOccurs="0"/>
          <element name="T62L1_Antal" type="integer" nillable="true" minOccurs="0"/>
          <element name="T62L1_IAlt" type="decimal" nillable="true" minOccurs="0"/>
          <element name="T62L2_StandardOmk" type="decimal" nillable="true" minOccurs="0"/>
          <element name="T62L2_Antal" type="integer" nillable="true" minOccurs="0"/>
          <element name="T62L2_IAlt" type="decimal" nillable="true" minOccurs="0"/>
          <element name="T62L3_StandardOmk" type="decimal" nillable="true" minOccurs="0"/>
          <element name="T62L3_Antal" type="integer" nillable="true" minOccurs="0"/>
          <element name="T62L3_IAlt" type="decimal" nillable="true" minOccurs="0"/>
          <element name="T62_Tilskudsgrundlag" type="decimal" nillable="true" minOccurs="0"/>
        </sequence>
      </complexType>
      <complexType name="Tilskud63Type">
        <sequence>
          <element name="T63_FasefodringIndikator" type="cap:TristateBooleanType" minOccurs="0"/>
          <element name="T63_Kapacitet" type="decimal" nillable="true" minOccurs="0"/>
          <element name="T63_StandardMiljoeEffekt" type="decimal" nillable="true" minOccurs="0"/>
          <element name="T63_TeknologiensLevetid" type="decimal" nillable="true" minOccurs="0"/>
          <element name="T63_LoesningVaelger" type="integer" nillable="true" minOccurs="0"/>
          <element name="T63_LoesningVaelger2" type="integer" nillable="true" minOccurs="0"/>
          <element name="T63_LoesningVaelger3" type="integer" nillable="true" minOccurs="0"/>
          <element name="T63L1_StandardOmk" type="decimal" nillable="true" minOccurs="0"/>
          <element name="T63L1_Antal" type="integer" nillable="true" minOccurs="0"/>
          <element name="T63L1_IAlt" type="decimal" nillable="true" minOccurs="0"/>
          <element name="T63L2_StandardOmk" type="decimal" nillable="true" minOccurs="0"/>
          <element name="T63L2_Antal" type="integer" nillable="true" minOccurs="0"/>
          <element name="T63L2_IAlt" type="decimal" nillable="true" minOccurs="0"/>
          <element name="T63L3_StandardOmk" type="decimal" nillable="true" minOccurs="0"/>
          <element name="T63L3_Antal" type="integer" nillable="true" minOccurs="0"/>
          <element name="T63L3_IAlt" type="decimal" nillable="true" minOccurs="0"/>
          <element name="T63_Tilskudsgrundlag" type="decimal" nillable="true" minOccurs="0"/>
        </sequence>
      </complexType>
      <complexType name="Tilskud64Type">
        <sequence>
          <element name="T64_GyllefosuringIndikator" type="cap:TristateBooleanType" minOccurs="0"/>
          <element name="T64_Kapacitet" type="decimal" nillable="true" minOccurs="0"/>
          <element name="T64_StandardMiljoeEffekt" type="decimal" nillable="true" minOccurs="0"/>
          <element name="T64_TeknologiensLevetid" type="decimal" nillable="true" minOccurs="0"/>
          <element name="T64_StandardOmk" type="decimal" nillable="true" minOccurs="0"/>
          <element name="T64_Antal" type="integer" nillable="true" minOccurs="0"/>
          <element name="T64_IAlt" type="decimal" nillable="true" minOccurs="0"/>
          <element name="T64_StandardOmkS2" type="decimal" nillable="true" minOccurs="0"/>
          <element name="T64_AntalS2" type="integer" nillable="true" minOccurs="0"/>
          <element name="T64_IAltS2" type="decimal" nillable="true" minOccurs="0"/>
          <element name="T64_StandardOmkS3" type="decimal" nillable="true" minOccurs="0"/>
          <element name="T64_AntalS3" type="integer" nillable="true" minOccurs="0"/>
          <element name="T64_IAltS3" type="decimal" nillable="true" minOccurs="0"/>
          <element name="T64_Tilskudsgrundlag" type="decimal" nillable="true" minOccurs="0"/>
        </sequence>
      </complexType>
      <complexType name="Tilskud65Type">
        <sequence>
          <element name="T65_FasefodringIndikator" type="cap:TristateBooleanType" minOccurs="0"/>
          <element name="T65_Kapacitet" type="decimal" nillable="true" minOccurs="0"/>
          <element name="T65_StandardMiljoeEffekt" type="decimal" nillable="true" minOccurs="0"/>
          <element name="T65_TeknologiensLevetid" type="decimal" nillable="true" minOccurs="0"/>
          <element name="T65_LoesningVaelger" type="integer" nillable="true" minOccurs="0"/>
          <element name="T65_LoesningVaelger2" type="integer" nillable="true" minOccurs="0"/>
          <element name="T65_LoesningVaelger3" type="integer" nillable="true" minOccurs="0"/>
          <element name="T65L1_StandardOmk" type="decimal" nillable="true" minOccurs="0"/>
          <element name="T65L1_Antal" type="decimal" nillable="true" minOccurs="0"/>
          <element name="T65L1_IAlt" type="decimal" nillable="true" minOccurs="0"/>
          <element name="T65L2_StandardOmk" type="decimal" nillable="true" minOccurs="0"/>
          <element name="T65L2_Antal" type="decimal" nillable="true" minOccurs="0"/>
          <element name="T65L2_IAlt" type="decimal" nillable="true" minOccurs="0"/>
          <element name="T65L3_StandardOmk" type="decimal" nillable="true" minOccurs="0"/>
          <element name="T65L3_Antal" type="decimal" nillable="true" minOccurs="0"/>
          <element name="T65L3_IAlt" type="decimal" nillable="true" minOccurs="0"/>
          <element name="T65_Tilskudsgrundlag" type="decimal" nillable="true" minOccurs="0"/>
        </sequence>
      </complexType>
      <complexType name="Tilskud66Type">
        <sequence>
          <element name="T66_FasefodringIndikator" type="cap:TristateBooleanType" minOccurs="0"/>
          <element name="T66_Kapacitet" type="decimal" nillable="true" minOccurs="0"/>
          <element name="T66_StandardMiljoeEffekt" type="decimal" nillable="true" minOccurs="0"/>
          <element name="T66_TeknologiensLevetid" type="decimal" nillable="true" minOccurs="0"/>
          <element name="T66_LoesningVaelger" type="integer" nillable="true" minOccurs="0"/>
          <element name="T66_LoesningVaelger2" type="integer" nillable="true" minOccurs="0"/>
          <element name="T66_LoesningVaelger3" type="integer" nillable="true" minOccurs="0"/>
          <element name="T66L1_StandardOmk" type="decimal" nillable="true" minOccurs="0"/>
          <element name="T66L1_Antal" type="decimal" nillable="true" minOccurs="0"/>
          <element name="T66L1_IAlt" type="decimal" nillable="true" minOccurs="0"/>
          <element name="T66L2_StandardOmk" type="decimal" nillable="true" minOccurs="0"/>
          <element name="T662_Antal" type="decimal" nillable="true" minOccurs="0"/>
          <element name="T66L2_IAlt" type="decimal" nillable="true" minOccurs="0"/>
          <element name="T66L3_StandardOmk" type="decimal" nillable="true" minOccurs="0"/>
          <element name="T66L3_Antal" type="decimal" nillable="true" minOccurs="0"/>
          <element name="T66L3_IAlt" type="decimal" nillable="true" minOccurs="0"/>
          <element name="T66_Tilskudsgrundlag" type="decimal" nillable="true" minOccurs="0"/>
        </sequence>
      </complexType>
      <complexType name="Tilskud67Type">
        <sequence>
          <element name="T67_FasefodringIndikator" type="cap:TristateBooleanType" minOccurs="0"/>
          <element name="T67_Kapacitet" type="decimal" nillable="true" minOccurs="0"/>
          <element name="T67_StandardMiljoeEffekt" type="decimal" nillable="true" minOccurs="0"/>
          <element name="T67_TeknologiensLevetid" type="decimal" nillable="true" minOccurs="0"/>
          <element name="T67_LoesningVaelger" type="integer" nillable="true" minOccurs="0"/>
          <element name="T67_LoesningVaelger2" type="integer" nillable="true" minOccurs="0"/>
          <element name="T67_LoesningVaelger3" type="integer" nillable="true" minOccurs="0"/>
          <element name="T67L1_StandardOmk" type="decimal" nillable="true" minOccurs="0"/>
          <element name="T67L1_Antal" type="decimal" nillable="true" minOccurs="0"/>
          <element name="T67L1_IAlt" type="decimal" nillable="true" minOccurs="0"/>
          <element name="T67L2_StandardOmk" type="decimal" nillable="true" minOccurs="0"/>
          <element name="T67L2_Antal" type="decimal" nillable="true" minOccurs="0"/>
          <element name="T67L2_IAlt" type="decimal" nillable="true" minOccurs="0"/>
          <element name="T67L3_StandardOmk" type="decimal" nillable="true" minOccurs="0"/>
          <element name="T67L3_Antal" type="decimal" nillable="true" minOccurs="0"/>
          <element name="T67L3_IAlt" type="decimal" nillable="true" minOccurs="0"/>
          <element name="T67_Tilskudsgrundlag" type="decimal" nillable="true" minOccurs="0"/>
        </sequence>
      </complexType>
      <complexType name="Tilskud68Type">
        <sequence>
          <element name="T68_GyllefosuringIndikator" type="cap:TristateBooleanType" minOccurs="0"/>
          <element name="T68_Kapacitet" type="decimal" nillable="true" minOccurs="0"/>
          <element name="T68_StandardMiljoeEffekt" type="decimal" nillable="true" minOccurs="0"/>
          <element name="T68_TeknologiensLevetid" type="decimal" nillable="true" minOccurs="0"/>
          <element name="T68_StandardOmk" type="decimal" nillable="true" minOccurs="0"/>
          <element name="T68_Antal" type="integer" nillable="true" minOccurs="0"/>
          <element name="T68_IAlt" type="decimal" nillable="true" minOccurs="0"/>
          <element name="T68_Tilskudsgrundlag" type="decimal" nillable="true" minOccurs="0"/>
        </sequence>
      </complexType>
      <complexType name="Tilskudsopgoerelse6Type">
        <sequence>
          <element name="T61_TilskudsgrundlagDKKSum" type="decimal" nillable="true" minOccurs="0"/>
          <element name="T61_TilsagnsbeloebDKKSum" type="decimal" nillable="true" minOccurs="0"/>
          <element name="T62_TilskudsgrundlagDKKSum" type="decimal" nillable="true" minOccurs="0"/>
          <element name="T62_TilsagnsbeloebDKKSum" type="decimal" nillable="true" minOccurs="0"/>
          <element name="T63_TilskudsgrundlagDKKSum" type="decimal" nillable="true" minOccurs="0"/>
          <element name="T63_TilsagnsbeloebDKKSum" type="decimal" nillable="true" minOccurs="0"/>
          <element name="T64_TilskudsgrundlagDKKSum" type="decimal" nillable="true" minOccurs="0"/>
          <element name="T64_TilsagnsbeloebDKKSum" type="decimal" nillable="true" minOccurs="0"/>
          <element name="T65_TilskudsgrundlagDKKSum" type="decimal" nillable="true" minOccurs="0"/>
          <element name="T65_TilsagnsbeloebDKKSum" type="decimal" nillable="true" minOccurs="0"/>
          <element name="T66_TilskudsgrundlagDKKSum" type="decimal" nillable="true" minOccurs="0"/>
          <element name="T66_TilsagnsbeloebDKKSum" type="decimal" nillable="true" minOccurs="0"/>
          <element name="T67_TilskudsgrundlagDKKSum" type="decimal" nillable="true" minOccurs="0"/>
          <element name="T67_TilsagnsbeloebDKKSum" type="decimal" nillable="true" minOccurs="0"/>
          <element name="T68_TilskudsgrundlagDKKSum" type="decimal" nillable="true" minOccurs="0"/>
          <element name="T68_TilsagnsbeloebDKKSum" type="decimal" nillable="true" minOccurs="0"/>
          <element name="I6_SamletTilskudsgrundlagDKKSum" type="decimal" nillable="true" minOccurs="0"/>
          <element name="I6_SamletTilsagnsbeloebDKKSum" type="decimal" nillable="true" minOccurs="0"/>
        </sequence>
      </complexType>
      <complexType name="StatistikType">
        <sequence>
          <element name="BedriftensEjerforholdIndikator" type="cap:TristateBooleanType"/>
          <element name="EjersKoenIndikator" type="cap:TristateBooleanType"/>
          <element name="EjersAlderIndikator" type="cap:TristateBooleanType"/>
          <element name="OekoElKonventionelIndikator" type="cap:TristateBooleanType"/>
          <element name="AntalHektar" type="string" nillable="true"/>
          <element name="LandbrugsSektor" type="string" nillable="true"/>
        </sequence>
      </complexType>
      <complexType name="ProjektdataType">
        <sequence>
          <element name="TempIndikator" type="cap:TristateBooleanType"/>
          <element name="EkstraFelter" type="cap:EkstraFelterType" minOccurs="0"/>
        </sequence>
      </complexType>
      <complexType name="StatistikTilEUType">
        <sequence>
          <element name="RegistreretSelskabIndikator" type="cap:TristateBooleanType" minOccurs="0"/>
          <element name="ErKvindeIndikator" type="cap:TristateBooleanType" minOccurs="0"/>
          <element name="Under40AarIndikator" type="cap:TristateBooleanType" minOccurs="0"/>
          <element name="ErOekologiskIndikator" type="cap:TristateBooleanType" minOccurs="0"/>
          <element name="SamletArealIntervaller" type="string" nillable="true"/>
          <element name="SektorAnsoegerTilhoerer" type="decimal" nillable="true"/>
        </sequence>
      </complexType>
      <complexType name="ArbejdskraftbehovType">
        <sequence>
          <element name="SamletHaFS" type="decimal" nillable="true" minOccurs="0"/>
          <element name="FaellesskemaSamletHAIndikator" type="cap:TristateBooleanType" nillable="true" minOccurs="0"/>
          <element name="SamletAntalTimerAfgroeder" type="decimal" nillable="true" minOccurs="0"/>
          <element name="SamletAntalTimerAfgroederIndikator" type="cap:TristateBooleanType" nillable="true" minOccurs="0"/>
          <element name="SamletAntalTimerHusdyr" type="decimal" nillable="true" minOccurs="0"/>
          <element name="SamletAntalTimerHusdyrIndikator" type="cap:TristateBooleanType" nillable="true" minOccurs="0"/>
          <element name="SamletAntalTimerHusdyrOgAfgroeder" type="decimal" nillable="true" minOccurs="0"/>
          <element name="SamletAntalTimerHusdyrOgAfgroederIndikator" type="cap:TristateBooleanType" nillable="true" minOccurs="0"/>
          <element name="SamletAntalTimerIkkeOpfylder" type="decimal" nillable="true" minOccurs="0"/>
          <element name="JournalnummerFS" type="string" nillable="true" minOccurs="0"/>
          <element name="OrdningsarFS" type="integer" nillable="true" minOccurs="0"/>
          <element name="ModtagetFSDato" type="date" nillable="true" minOccurs="0"/>
          <element name="DataHenteCHRDato" type="date" nillable="true" minOccurs="0"/>
          <element name="NormFSAfgroedeSamling" type="cap:NormFSAfgroedeSamlingType" nillable="true" minOccurs="0"/>
          <element name="NormFSAfgroedeSumSamling" type="cap:NormFSAfgroedeSumSamlingType" nillable="true" minOccurs="0"/>
          <element name="NormCHRSamling" type="cap:NormCHRSamlingType" nillable="true" minOccurs="0"/>
          <element name="NormCHRSumSamling" type="cap:NormCHRSumSamlingType" nillable="true" minOccurs="0"/>
        </sequence>
      </complexType>
      <complexType name="NormFSAfgroedeSamlingType">
        <sequence>
          <element name="NormFSAfgroede" type="cap:NormFSAfgroedeType" minOccurs="0" maxOccurs="unbounded"/>
        </sequence>
      </complexType>
      <complexType name="NormFSAfgroedeType">
        <sequence>
          <element name="NormKategori" type="string" nillable="true" minOccurs="0"/>
          <element name="AfgroedeKode" type="integer" nillable="true" minOccurs="0"/>
          <element name="Afgroede" type="string" nillable="true" minOccurs="0"/>
          <element name="Marknummer" type="string" nillable="true" minOccurs="0"/>
          <element name="Markbloknummer" type="string" nillable="true" minOccurs="0"/>
          <element name="ArealMarknummer" type="decimal" nillable="true" minOccurs="0"/>
          <element name="Ekstrafelter" type="cap:EkstrafelterType" nillable="true"/>
        </sequence>
      </complexType>
      <complexType name="NormFSAfgroedeSumSamlingType">
        <sequence>
          <element name="NormFSAfgroedeSum" type="cap:NormFSAfgroedeSumType" minOccurs="0" maxOccurs="unbounded"/>
        </sequence>
      </complexType>
      <complexType name="NormFSAfgroedeSumType">
        <sequence>
          <element name="NormKategoriSum" type="string" nillable="true" minOccurs="0"/>
          <element name="ArealPerNormkategoriSum" type="decimal" nillable="true" minOccurs="0"/>
          <element name="NormtimeSats" type="decimal" nillable="true" minOccurs="0"/>
          <element name="NormtimerPerKategoriSum" type="decimal" nillable="true" minOccurs="0"/>
          <element name="Ekstrafelter" type="cap:EkstrafelterType" nillable="true"/>
        </sequence>
      </complexType>
      <complexType name="NormCHRSamlingType">
        <sequence>
          <element name="NormCHR" type="cap:NormCHRType" minOccurs="0" maxOccurs="unbounded"/>
        </sequence>
      </complexType>
      <complexType name="NormCHRType">
        <sequence>
          <element name="HusdyrKategoriTekst" type="string" nillable="true"/>
          <element name="CHRNr" type="integer" nillable="true"/>
          <element name="BesaetningsNummer" type="integer" nillable="true"/>
          <element name="VirksomhedsartTekst" type="string" nillable="true"/>
          <element name="BesaetningsType" type="string" nillable="true"/>
          <element name="AntalDyr" type="integer" nillable="true"/>
          <element name="BeregnetAntalDyr" type="decimal" nillable="true"/>
          <element name="Ekstrafelter" type="cap:EkstrafelterType" nillable="true"/>
        </sequence>
      </complexType>
      <complexType name="NormCHRSumSamlingType">
        <sequence>
          <element name="NormCHRSum" type="cap:NormCHRSumType" minOccurs="0" maxOccurs="unbounded"/>
        </sequence>
      </complexType>
      <complexType name="NormCHRSumType">
        <sequence>
          <element name="HusdyrNormkategoriSum" type="string" nillable="true"/>
          <element name="HusdyrKategoriSum" type="decimal" nillable="true"/>
          <element name="HusdyrNormtimeSats" type="decimal" nillable="true"/>
          <element name="TimerHusdyrKategoriSum" type="decimal" nillable="true"/>
          <element name="Ekstrafelter" type="cap:EkstrafelterType" nillable="true"/>
        </sequence>
      </complexType>
      <complexType name="EkstrafelterGentagetSamlingType">
        <sequence>
          <element name="EkstrafelterGentagetType" type="cap:EkstrafelterType" minOccurs="0" maxOccurs="unbounded"/>
        </sequence>
      </complexType>
      <complexType name="EkstrafelterType">
        <sequence>
          <element name="String1" type="string" nillable="true" minOccurs="0"/>
          <element name="String2" type="string" nillable="true" minOccurs="0"/>
          <element name="String3" type="string" nillable="true" minOccurs="0"/>
          <element name="String4" type="string" nillable="true" minOccurs="0"/>
          <element name="String5" type="string" nillable="true" minOccurs="0"/>
          <element name="integer1" type="integer" nillable="true" minOccurs="0"/>
          <element name="integer2" type="integer" nillable="true" minOccurs="0"/>
          <element name="integer3" type="integer" nillable="true" minOccurs="0"/>
          <element name="integer4" type="integer" nillable="true" minOccurs="0"/>
          <element name="integer5" type="integer" nillable="true" minOccurs="0"/>
          <element name="Decimal1" type="decimal" nillable="true" minOccurs="0"/>
          <element name="Decimal2" type="decimal" nillable="true" minOccurs="0"/>
          <element name="Decimal3" type="decimal" nillable="true" minOccurs="0"/>
          <element name="Decimal4" type="decimal" nillable="true" minOccurs="0"/>
          <element name="Decimal5" type="decimal" nillable="true" minOccurs="0"/>
          <element name="Indikator1" type="cap:TristateBooleanType" minOccurs="0"/>
          <element name="Indikator2" type="cap:TristateBooleanType" minOccurs="0"/>
          <element name="Indikator3" type="cap:TristateBooleanType" minOccurs="0"/>
          <element name="Indikator4" type="cap:TristateBooleanType" minOccurs="0"/>
          <element name="Indikator5" type="cap:TristateBooleanType" minOccurs="0"/>
          <element name="Dato1" type="date" nillable="true"/>
          <element name="Dato2" type="date" nillable="true"/>
          <element name="Dato3" type="date" nillable="true"/>
          <element name="Dato4" type="date" nillable="true"/>
          <element name="Dato5" type="date" nillable="true"/>
        </sequence>
      </complexType>
      <complexType name="BilagType">
        <sequence>
          <element name="BemaerkningSamling" type="cap:BemaerkningSamlingType" minOccurs="0"/>
          <element name="TilbudSamling" type="cap:TilbudSamlingType" minOccurs="0"/>
          <element name="AntalTilbudIndsats1Bilag" type="integer" nillable="true" minOccurs="0"/>
          <element name="TilladelserSamling" type="cap:TilladelserSamlingType" minOccurs="0"/>
          <element name="AntalTilladelserBilag" type="integer" nillable="true" minOccurs="0"/>
          <element name="BilagEkstraFelter" type="cap:EkstraFelterType" minOccurs="0"/>
        </sequence>
      </complexType>
      <complexType name="BemaerkningSamlingType">
        <sequence>
          <element name="SeDokumenterNoden" type="string" nillable="true" minOccurs="0"/>
        </sequence>
      </complexType>
      <complexType name="TilbudSamlingType">
        <sequence>
          <element name="SeDokumenterNoden" type="string" nillable="true" minOccurs="0"/>
        </sequence>
      </complexType>
      <complexType name="TilladelserSamlingType">
        <sequence>
          <element name="SeDokumenterNoden" type="string" nillable="true" minOccurs="0"/>
        </sequence>
      </complexType>
      <complexType name="KlageType">
        <sequence>
          <element name="KlageSamling" type="cap:KlageSamlingType" minOccurs="0"/>
          <element name="KlageEkstraFelter" type="cap:EkstraFelterType" minOccurs="0"/>
        </sequence>
      </complexType>
      <complexType name="KlageSamlingType">
        <sequence>
          <element name="SeDokumenterNoden" type="string" nillable="true" minOccurs="0"/>
        </sequence>
      </complexType>
      <complexType name="EkstraFelterSamlingType">
        <sequence>
          <element name="EkstraFelter" type="cap:EkstraFelterType" minOccurs="0"/>
          <element name="GentagedeEkstraFelter" type="cap:EkstraFelterType" minOccurs="0" maxOccurs="unbounded"/>
        </sequence>
      </complexType>
      <complexType name="EkstraFelterType">
        <sequence>
          <element name="EkstraString1" type="string" nillable="true" minOccurs="0"/>
          <element name="EkstraString2" type="string" nillable="true" minOccurs="0"/>
          <element name="EkstraString3" type="string" nillable="true" minOccurs="0"/>
          <element name="EkstraString4" type="string" nillable="true" minOccurs="0"/>
          <element name="EkstraString5" type="string" nillable="true" minOccurs="0"/>
          <element name="EkstraString6" type="string" nillable="true" minOccurs="0"/>
          <element name="EkstraString7" type="string" nillable="true" minOccurs="0"/>
          <element name="EkstraString8" type="string" nillable="true" minOccurs="0"/>
          <element name="EkstraString9" type="string" nillable="true" minOccurs="0"/>
          <element name="EkstraString10" type="string" nillable="true" minOccurs="0"/>
          <element name="EkstraDecimal1" type="decimal" nillable="true" minOccurs="0"/>
          <element name="EkstraDecimal2" type="decimal" nillable="true" minOccurs="0"/>
          <element name="EkstraDecimal3" type="decimal" nillable="true" minOccurs="0"/>
          <element name="EkstraDecimal4" type="decimal" nillable="true" minOccurs="0"/>
          <element name="EkstraDecimal5" type="decimal" nillable="true" minOccurs="0"/>
          <element name="EkstraDecimal6" type="decimal" nillable="true" minOccurs="0"/>
          <element name="EkstraDecimal7" type="decimal" nillable="true" minOccurs="0"/>
          <element name="EkstraDecimal8" type="decimal" nillable="true" minOccurs="0"/>
          <element name="EkstraDecimal9" type="decimal" nillable="true" minOccurs="0"/>
          <element name="EkstraDecimal10" type="decimal" nillable="true" minOccurs="0"/>
          <element name="EkstraDato1" type="date" nillable="true" minOccurs="0"/>
          <element name="EkstraDato2" type="date" nillable="true" minOccurs="0"/>
          <element name="EkstraDato3" type="date" nillable="true" minOccurs="0"/>
          <element name="EkstraDato4" type="date" nillable="true" minOccurs="0"/>
          <element name="EkstraDato5" type="date" nillable="true" minOccurs="0"/>
          <element name="EkstraDato6" type="date" nillable="true" minOccurs="0"/>
          <element name="EkstraDato7" type="date" nillable="true" minOccurs="0"/>
          <element name="EkstraDato8" type="date" nillable="true" minOccurs="0"/>
          <element name="EkstraDato9" type="date" nillable="true" minOccurs="0"/>
          <element name="EkstraDato10" type="date" nillable="true" minOccurs="0"/>
          <element name="EkstraIndikator1" type="cap:TristateBooleanType" minOccurs="0"/>
          <element name="EkstraIndikator2" type="cap:TristateBooleanType" minOccurs="0"/>
          <element name="EkstraIndikator3" type="cap:TristateBooleanType" minOccurs="0"/>
          <element name="EkstraIndikator4" type="cap:TristateBooleanType" minOccurs="0"/>
          <element name="EkstraIndikator5" type="cap:TristateBooleanType" minOccurs="0"/>
          <element name="EkstraIndikator6" type="cap:TristateBooleanType" minOccurs="0"/>
          <element name="EkstraIndikator7" type="cap:TristateBooleanType" minOccurs="0"/>
          <element name="EkstraIndikator8" type="cap:TristateBooleanType" minOccurs="0"/>
          <element name="EkstraIndikator9" type="cap:TristateBooleanType" minOccurs="0"/>
          <element name="EkstraIndikator10" type="cap:TristateBooleanType" minOccurs="0"/>
          <element name="EkstraInteger1" type="integer" nillable="true" minOccurs="0"/>
          <element name="EkstraInteger2" type="integer" nillable="true" minOccurs="0"/>
          <element name="EkstraInteger3" type="integer" nillable="true" minOccurs="0"/>
          <element name="EkstraInteger4" type="integer" nillable="true" minOccurs="0"/>
          <element name="EkstraInteger5" type="integer" nillable="true" minOccurs="0"/>
          <element name="EkstraInteger6" type="integer" nillable="true" minOccurs="0"/>
          <element name="EkstraInteger7" type="integer" nillable="true" minOccurs="0"/>
          <element name="EkstraInteger8" type="integer" nillable="true" minOccurs="0"/>
          <element name="EkstraInteger9" type="integer" nillable="true" minOccurs="0"/>
          <element name="EkstraInteger10" type="integer" nillable="true" minOccurs="0"/>
        </sequence>
      </complexType>
      <complexType name="PlanNoegleType">
        <sequence>
          <element name="PlanVersionNummer" type="integer" nillable="true" minOccurs="0"/>
          <element name="PlanAarIdentifikator" type="cap:PlanAarIdentifikatorType" nillable="true"/>
          <element name="PlanTypeKode" type="cap:PlanTypeKodeType"/>
          <element name="PlanNavn" type="cap:PlanNavnType"/>
          <element name="CustomerKeyStructure" type="cap:CustomerKeyStructureType"/>
        </sequence>
      </complexType>
      <complexType name="SigneringsLinjeSamlingType">
        <sequence>
          <element name="SigneringsLinje" type="cap:SigneringsLinjeType" minOccurs="0" maxOccurs="unbounded"/>
        </sequence>
      </complexType>
      <complexType name="SigneringsLinjeType">
        <sequence>
          <element name="SigneringsTekst1" type="string" nillable="true"/>
          <element name="SigneringsTekstFremhaevetIndikator1" type="cap:TristateBooleanType"/>
          <element name="SigneringsTekst2" type="string" nillable="true"/>
          <element name="SigneringsTekstFremhaevetIndikator2" type="cap:TristateBooleanType"/>
          <element name="SigneringsTekst3" type="string" nillable="true"/>
          <element name="SigneringsTekstFremhaevetIndikator3" type="cap:TristateBooleanType"/>
          <element name="SigneringsTekst4" type="string" nillable="true"/>
          <element name="SigneringsTekstFremhaevetIndikator4" type="cap:TristateBooleanType"/>
        </sequence>
      </complexType>
      <complexType name="SigneringsTekstType">
        <sequence>
          <element name="SigneringsLinjeSamling" type="cap:SigneringsLinjeSamlingType" minOccurs="0"/>
        </sequence>
      </complexType>
      <complexType name="CustomerKeyStructureType">
        <sequence>
          <element name="CustomerPrimaryTypeName" type="string" nillable="true" minOccurs="0"/>
          <element name="CustomerSecondaryTypeName" type="string" nillable="true" minOccurs="0"/>
          <element name="CustomerPrimaryNumber" type="string" nillable="true" minOccurs="0"/>
          <element name="CustomerSecondaryNumber" type="string" nillable="true" minOccurs="0"/>
        </sequence>
      </complexType>
      <complexType name="DokumentationType">
        <sequence>
          <element name="Ansoeger_OverDragDok" type="cap:FilIndholdType" nillable="true" minOccurs="0"/>
          <element name="Projekt_TidlLignProjekterAMDok" type="cap:FilIndholdType" nillable="true" minOccurs="0"/>
          <element name="BemaerkningSamling" type="cap:DokuSamlingType" minOccurs="0"/>
          <element name="Bemaerkning830TimerSamling" type="cap:Bemaerkning830TimerSamlingType" minOccurs="0"/>
          <element name="TilbudSamling" type="cap:DokuSamlingType" minOccurs="0"/>
          <element name="TilladelseSamling" type="cap:DokuSamlingType" minOccurs="0"/>
          <element name="KlageSamling" type="cap:DokuSamlingType" minOccurs="0"/>
          <element name="EkstraFilIndhold1" type="cap:FilIndholdType" nillable="true" minOccurs="0"/>
          <element name="EkstraFilIndhold2" type="cap:FilIndholdType" nillable="true" minOccurs="0"/>
          <element name="EkstraDokuSamling" type="cap:DokuSamlingType" minOccurs="0"/>
        </sequence>
      </complexType>
      <complexType name="DokuSamlingType">
        <sequence>
          <element name="Dokument" type="cap:DokuType" minOccurs="0" maxOccurs="unbounded"/>
        </sequence>
      </complexType>
      <complexType name="DokuType">
        <sequence>
          <element name="DatoTid" type="dateTime" nillable="true"/>
          <element name="Beskrivelse" type="string" nillable="true"/>
          <element name="FilIndhold" type="cap:FilIndholdType" nillable="true"/>
          <element name="LaastIndikator" type="cap:TristateBooleanType"/>
          <element name="EkstraString1" type="string" nillable="true"/>
          <element name="EkstraString2" type="string" nillable="true"/>
          <element name="EkstraIndikator1" type="cap:TristateBooleanType"/>
          <element name="EkstraIndikator2" type="cap:TristateBooleanType"/>
        </sequence>
      </complexType>
      <complexType name="Bemaerkning830TimerSamlingType">
        <sequence>
          <element name="Bemaerkning830" type="cap:Bemaerkning830Type" minOccurs="0" maxOccurs="unbounded"/>
        </sequence>
      </complexType>
      <complexType name="Bemaerkning830Type">
        <sequence>
          <element name="BemaerkningDatoOgTidspunkt830" type="dateTime" nillable="true"/>
          <element name="BemaerkningTekst830" type="string" nillable="true"/>
          <element name="BemaerkDok830" type="cap:FilIndholdType" nillable="true" minOccurs="0"/>
          <element name="BemaerkningLaastIndikator830" type="cap:TristateBooleanType"/>
        </sequence>
      </complexType>
      <complexType name="SystemDataType">
        <annotation>
          <documentation>Indeholder elementer der identificerer skemainstansen unikt og i relation til en konkret sag. Disse felter udfyldes af workflowet, og kan ikke ændres af brugeren.</documentation>
        </annotation>
        <sequence>
          <element name="Ordning" type="string" minOccurs="0"/>
          <element name="Sagstype" type="string" minOccurs="0"/>
          <element name="OrdningsAar" type="string" minOccurs="0"/>
          <element name="JournalNummer" type="string" minOccurs="0"/>
          <element name="ModtagetDato" type="date" nillable="true" minOccurs="0"/>
          <element name="SkemaDataVersion" type="string" minOccurs="0"/>
          <element name="SkemaIdentifikation" type="cap:SkemaIdentifikationType" nillable="true" minOccurs="0"/>
          <element name="SkemaInfoPathVersion" type="string" minOccurs="0"/>
          <element name="PlanNoegle" type="cap:PlanNoegleType" minOccurs="0">
            <annotation>
              <documentation>Skal kun være i skemaer, der har integration til IMK</documentation>
            </annotation>
          </element>
        </sequence>
      </complexType>
      <simpleType name="AddressType">
        <restriction base="string">
          <minLength value="0"/>
          <maxLength value="255"/>
        </restriction>
      </simpleType>
      <simpleType name="CustomerNotificationPreferenceType">
        <restriction base="string"/>
      </simpleType>
      <simpleType name="EmailAddressType">
        <restriction base="string"/>
      </simpleType>
      <simpleType name="FilIndholdType">
        <restriction base="base64Binary"/>
      </simpleType>
      <simpleType name="FullNameType">
        <restriction base="string">
          <minLength value="0"/>
          <maxLength value="255"/>
        </restriction>
      </simpleType>
      <simpleType name="MobileNumberType">
        <restriction base="string"/>
      </simpleType>
      <simpleType name="PlanNavnType">
        <restriction base="string"/>
      </simpleType>
      <simpleType name="PlanTypeKodeType">
        <restriction base="string"/>
      </simpleType>
      <simpleType name="PlanAarIdentifikatorType">
        <restriction base="int"/>
      </simpleType>
      <simpleType name="SkemaIdentifikationType">
        <annotation>
          <documentation>Samtlige printede versioner af skemaer indeholder den unikke skemaidentifikation fra instansen af skemaet i bundtekst på den. Denne vil kunne bruges til at linke en papirversion af skema til den gemte elektroniske version og dermed til den sag som skemaet tilhører </documentation>
        </annotation>
        <restriction base="string">
          <maxLength value="45"/>
        </restriction>
      </simpleType>
      <simpleType name="TristateBooleanType">
        <restriction base="nonNegativeInteger">
          <minInclusive value="0"/>
          <maxInclusive value="2"/>
        </restriction>
      </simpleType>
    </schema>
  </Schema>
  <Map ID="2" Name="MT2019_Ansoegning_input" RootElement="MT2019_Ansoegning" SchemaID="Schema2" ShowImportExportValidationErrors="false" AutoFit="true" Append="false" PreserveSortAFLayout="true" PreserveFormat="true"/>
  <Map ID="1" Name="MT2019_Ansoegning_output" RootElement="MT2019_Ansoegning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0</xdr:row>
      <xdr:rowOff>180975</xdr:rowOff>
    </xdr:from>
    <xdr:to>
      <xdr:col>19</xdr:col>
      <xdr:colOff>9525</xdr:colOff>
      <xdr:row>34</xdr:row>
      <xdr:rowOff>47625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0550" y="180975"/>
          <a:ext cx="11001375" cy="634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600" b="1"/>
            <a:t>Introduktion til brug af regnearket</a:t>
          </a:r>
          <a:r>
            <a:rPr lang="da-DK" sz="1600" b="1" baseline="0"/>
            <a:t> Prioriteringsscore Miljø- og klimateknologi 2025</a:t>
          </a:r>
        </a:p>
        <a:p>
          <a:endParaRPr lang="da-DK" sz="1100" baseline="0"/>
        </a:p>
        <a:p>
          <a:r>
            <a:rPr lang="da-DK" sz="1100" baseline="0"/>
            <a:t>Dette regneark kan anvendes til at beregne projekters omkostningseffektivitet og derved prioriteringsscore. Det anbefales at bruge dette regneark før man udarbejder ansøgningen i Tast selv. Før du går i gang, bør du gemme en kopi af regnearket. Du kan indtaste et projekt og gemme filen med resultatet, og indtaste et andet projekt i en ren version, som du henter på ny fra hjemmesiden.</a:t>
          </a:r>
        </a:p>
        <a:p>
          <a:endParaRPr lang="da-DK" sz="1100" baseline="0"/>
        </a:p>
        <a:p>
          <a:r>
            <a:rPr lang="da-DK" sz="1100" baseline="0"/>
            <a:t>Hvert indsatsområde har en fane. Du klikker på det indsatsområde, som du skal bruge til dit projekt - altså én af de blå faner i bunden af siden. Her finder du alle teknologier som fremgår af teknologilisten (bekendtgørelsens bilag 1). De obligatoriske elementer, valgfrie elementer og løsninger fremgår for hver teknologi i en liste under '</a:t>
          </a:r>
          <a:r>
            <a:rPr lang="da-DK" sz="1100" b="1" baseline="0"/>
            <a:t>Element</a:t>
          </a:r>
          <a:r>
            <a:rPr lang="da-DK" sz="1100" baseline="0"/>
            <a:t>'. Du skal indtaste, hvor mange stykker der indgår i dit projekt og som du vil søge om tilskud til under </a:t>
          </a:r>
          <a:r>
            <a:rPr lang="da-DK" sz="1100" b="1" baseline="0"/>
            <a:t>'Antal'.</a:t>
          </a:r>
        </a:p>
        <a:p>
          <a:endParaRPr lang="da-DK" sz="1100" baseline="0"/>
        </a:p>
        <a:p>
          <a:r>
            <a:rPr lang="da-DK" sz="1400" b="1" baseline="0"/>
            <a:t>Du skal </a:t>
          </a:r>
          <a:r>
            <a:rPr lang="da-DK" sz="1400" b="1" u="sng" baseline="0"/>
            <a:t>kun</a:t>
          </a:r>
          <a:r>
            <a:rPr lang="da-DK" sz="1400" b="1" baseline="0"/>
            <a:t> indsætte tal i </a:t>
          </a:r>
          <a:r>
            <a:rPr lang="da-DK" sz="1400" b="1" u="sng" baseline="0"/>
            <a:t>de gule felter</a:t>
          </a:r>
          <a:r>
            <a:rPr lang="da-DK" sz="1400" b="1" u="none" baseline="0"/>
            <a:t> </a:t>
          </a:r>
          <a:r>
            <a:rPr lang="da-DK" sz="1400" b="1" baseline="0"/>
            <a:t>i regnearket. </a:t>
          </a:r>
          <a:r>
            <a:rPr lang="da-DK" sz="1100" b="0" baseline="0"/>
            <a:t>For nogle teknologier er der også grå felter. Her skal du ikke indtaste tal, da disse tilpasser sig automatisk. </a:t>
          </a:r>
          <a:endParaRPr lang="da-DK" sz="1400" b="0" baseline="0"/>
        </a:p>
        <a:p>
          <a:endParaRPr lang="da-DK" sz="1100" b="1" baseline="0"/>
        </a:p>
        <a:p>
          <a:r>
            <a:rPr lang="da-DK" sz="1100" b="0"/>
            <a:t>Du</a:t>
          </a:r>
          <a:r>
            <a:rPr lang="da-DK" sz="1100" b="0" baseline="0"/>
            <a:t> kan se omkostningseffektiviteten i den grå bjælke under sidste teknologi i indsatsområdet. S</a:t>
          </a:r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um af miljøeffekt, klimaeffekt og tilskudgrundlaget </a:t>
          </a:r>
          <a:r>
            <a:rPr lang="da-DK" sz="1100" b="0" baseline="0"/>
            <a:t>fremgår også af regnearket. Alle tal er fremhævet med blå baggrund. Det er det nederste tal som er prioriteringsscoren ('Ansøgningens samlede score').</a:t>
          </a:r>
        </a:p>
        <a:p>
          <a:endParaRPr lang="da-DK" sz="1100" b="0" baseline="0"/>
        </a:p>
        <a:p>
          <a:r>
            <a:rPr lang="da-DK" sz="1100" b="0" baseline="0"/>
            <a:t>Prioriteringsscoren beregnes for alle teknologier tilsammen. Hvis du har indtastet et tal i én af teknologierne, som alligevel ikke skal indgå i projektet, skal du huske at fjerne antallet igen for at få beregnet prioriteringsscoren korrekt. Prioriteringsscoren beregnes løbende som du intaster, tilføjer og fjerner teknologier og elementer.  </a:t>
          </a:r>
        </a:p>
        <a:p>
          <a:endParaRPr lang="da-DK" sz="1100" b="0" baseline="0"/>
        </a:p>
        <a:p>
          <a:endParaRPr lang="da-DK" sz="1100" b="0" baseline="0"/>
        </a:p>
        <a:p>
          <a:r>
            <a:rPr lang="da-DK" sz="1100" b="0" i="1" baseline="0"/>
            <a:t>Regnearket er udarbejdet som et hjælpeværktøj til at </a:t>
          </a:r>
          <a:r>
            <a:rPr lang="da-DK" sz="1100" b="0" i="1" baseline="0">
              <a:solidFill>
                <a:sysClr val="windowText" lastClr="000000"/>
              </a:solidFill>
            </a:rPr>
            <a:t>understøtte ansøgerne i deres forberedelse ved ansøgning om tilskud under ordningen Miljø- og Klimateknologi 2025. </a:t>
          </a:r>
          <a:r>
            <a:rPr lang="da-DK" sz="1100" b="1" i="1" baseline="0">
              <a:solidFill>
                <a:srgbClr val="FF0000"/>
              </a:solidFill>
            </a:rPr>
            <a:t>Begrænsninger som fastlagt i bekendtgørelsen nr. 1240 af 16/10/2023 er ikke aktive i regnearket</a:t>
          </a:r>
          <a:r>
            <a:rPr lang="da-DK" sz="1100" b="0" i="1" baseline="0">
              <a:solidFill>
                <a:sysClr val="windowText" lastClr="000000"/>
              </a:solidFill>
            </a:rPr>
            <a:t>. Styrelsen understreger, at brug af regnearket er på eget ansvar. Prioriteringsscoren som fremgår af dette regneark har ingen retsvirkning. </a:t>
          </a:r>
        </a:p>
        <a:p>
          <a:endParaRPr lang="da-DK" sz="1100" b="0" baseline="0"/>
        </a:p>
        <a:p>
          <a:endParaRPr lang="da-DK" sz="11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514350</xdr:colOff>
      <xdr:row>18</xdr:row>
      <xdr:rowOff>19050</xdr:rowOff>
    </xdr:from>
    <xdr:ext cx="65" cy="172227"/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EEC8FF07-35A8-4F41-A2A1-51FC5E72413C}"/>
            </a:ext>
          </a:extLst>
        </xdr:cNvPr>
        <xdr:cNvSpPr txBox="1"/>
      </xdr:nvSpPr>
      <xdr:spPr>
        <a:xfrm>
          <a:off x="8458200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514350</xdr:colOff>
      <xdr:row>16</xdr:row>
      <xdr:rowOff>0</xdr:rowOff>
    </xdr:from>
    <xdr:ext cx="65" cy="172227"/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1BF049CA-D7C7-4554-A4D5-217F999035ED}"/>
            </a:ext>
          </a:extLst>
        </xdr:cNvPr>
        <xdr:cNvSpPr txBox="1"/>
      </xdr:nvSpPr>
      <xdr:spPr>
        <a:xfrm>
          <a:off x="8839200" y="377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16</xdr:row>
      <xdr:rowOff>0</xdr:rowOff>
    </xdr:from>
    <xdr:ext cx="65" cy="172227"/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9D42BF6B-FB23-4209-B2E0-66DC16952F82}"/>
            </a:ext>
          </a:extLst>
        </xdr:cNvPr>
        <xdr:cNvSpPr txBox="1"/>
      </xdr:nvSpPr>
      <xdr:spPr>
        <a:xfrm>
          <a:off x="8839200" y="4857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19</xdr:row>
      <xdr:rowOff>19050</xdr:rowOff>
    </xdr:from>
    <xdr:ext cx="65" cy="172227"/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46322AEC-D6A4-4E4E-A918-49F0CD7B8FD0}"/>
            </a:ext>
          </a:extLst>
        </xdr:cNvPr>
        <xdr:cNvSpPr txBox="1"/>
      </xdr:nvSpPr>
      <xdr:spPr>
        <a:xfrm>
          <a:off x="883920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26</xdr:row>
      <xdr:rowOff>0</xdr:rowOff>
    </xdr:from>
    <xdr:ext cx="65" cy="172227"/>
    <xdr:sp macro="" textlink="">
      <xdr:nvSpPr>
        <xdr:cNvPr id="5" name="Tekstfelt 4">
          <a:extLst>
            <a:ext uri="{FF2B5EF4-FFF2-40B4-BE49-F238E27FC236}">
              <a16:creationId xmlns:a16="http://schemas.microsoft.com/office/drawing/2014/main" id="{CDB1D96E-CB60-47A3-867A-438542DC8DE7}"/>
            </a:ext>
          </a:extLst>
        </xdr:cNvPr>
        <xdr:cNvSpPr txBox="1"/>
      </xdr:nvSpPr>
      <xdr:spPr>
        <a:xfrm>
          <a:off x="8839200" y="798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31</xdr:row>
      <xdr:rowOff>19050</xdr:rowOff>
    </xdr:from>
    <xdr:ext cx="65" cy="172227"/>
    <xdr:sp macro="" textlink="">
      <xdr:nvSpPr>
        <xdr:cNvPr id="6" name="Tekstfelt 5">
          <a:extLst>
            <a:ext uri="{FF2B5EF4-FFF2-40B4-BE49-F238E27FC236}">
              <a16:creationId xmlns:a16="http://schemas.microsoft.com/office/drawing/2014/main" id="{ABB1BB37-0304-477B-90B7-1254EF0DBF23}"/>
            </a:ext>
          </a:extLst>
        </xdr:cNvPr>
        <xdr:cNvSpPr txBox="1"/>
      </xdr:nvSpPr>
      <xdr:spPr>
        <a:xfrm>
          <a:off x="8839200" y="955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37</xdr:row>
      <xdr:rowOff>0</xdr:rowOff>
    </xdr:from>
    <xdr:ext cx="65" cy="172227"/>
    <xdr:sp macro="" textlink="">
      <xdr:nvSpPr>
        <xdr:cNvPr id="7" name="Tekstfelt 6">
          <a:extLst>
            <a:ext uri="{FF2B5EF4-FFF2-40B4-BE49-F238E27FC236}">
              <a16:creationId xmlns:a16="http://schemas.microsoft.com/office/drawing/2014/main" id="{0FA59266-402E-4FB2-A56E-75D9A2B99D04}"/>
            </a:ext>
          </a:extLst>
        </xdr:cNvPr>
        <xdr:cNvSpPr txBox="1"/>
      </xdr:nvSpPr>
      <xdr:spPr>
        <a:xfrm>
          <a:off x="8839200" y="11125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37</xdr:row>
      <xdr:rowOff>0</xdr:rowOff>
    </xdr:from>
    <xdr:ext cx="65" cy="172227"/>
    <xdr:sp macro="" textlink="">
      <xdr:nvSpPr>
        <xdr:cNvPr id="8" name="Tekstfelt 7">
          <a:extLst>
            <a:ext uri="{FF2B5EF4-FFF2-40B4-BE49-F238E27FC236}">
              <a16:creationId xmlns:a16="http://schemas.microsoft.com/office/drawing/2014/main" id="{0D0347A8-8AC4-4119-9432-DDD710E9B9F1}"/>
            </a:ext>
          </a:extLst>
        </xdr:cNvPr>
        <xdr:cNvSpPr txBox="1"/>
      </xdr:nvSpPr>
      <xdr:spPr>
        <a:xfrm>
          <a:off x="8839200" y="1267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37</xdr:row>
      <xdr:rowOff>0</xdr:rowOff>
    </xdr:from>
    <xdr:ext cx="65" cy="172227"/>
    <xdr:sp macro="" textlink="">
      <xdr:nvSpPr>
        <xdr:cNvPr id="9" name="Tekstfelt 8">
          <a:extLst>
            <a:ext uri="{FF2B5EF4-FFF2-40B4-BE49-F238E27FC236}">
              <a16:creationId xmlns:a16="http://schemas.microsoft.com/office/drawing/2014/main" id="{0F828A33-4A39-4B35-B353-BD7C7A32109A}"/>
            </a:ext>
          </a:extLst>
        </xdr:cNvPr>
        <xdr:cNvSpPr txBox="1"/>
      </xdr:nvSpPr>
      <xdr:spPr>
        <a:xfrm>
          <a:off x="8839200" y="1423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37</xdr:row>
      <xdr:rowOff>19050</xdr:rowOff>
    </xdr:from>
    <xdr:ext cx="65" cy="172227"/>
    <xdr:sp macro="" textlink="">
      <xdr:nvSpPr>
        <xdr:cNvPr id="10" name="Tekstfelt 9">
          <a:extLst>
            <a:ext uri="{FF2B5EF4-FFF2-40B4-BE49-F238E27FC236}">
              <a16:creationId xmlns:a16="http://schemas.microsoft.com/office/drawing/2014/main" id="{218627CF-5089-450A-A76A-C226D7DB3215}"/>
            </a:ext>
          </a:extLst>
        </xdr:cNvPr>
        <xdr:cNvSpPr txBox="1"/>
      </xdr:nvSpPr>
      <xdr:spPr>
        <a:xfrm>
          <a:off x="8839200" y="1578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45</xdr:row>
      <xdr:rowOff>19050</xdr:rowOff>
    </xdr:from>
    <xdr:ext cx="65" cy="172227"/>
    <xdr:sp macro="" textlink="">
      <xdr:nvSpPr>
        <xdr:cNvPr id="11" name="Tekstfelt 10">
          <a:extLst>
            <a:ext uri="{FF2B5EF4-FFF2-40B4-BE49-F238E27FC236}">
              <a16:creationId xmlns:a16="http://schemas.microsoft.com/office/drawing/2014/main" id="{C6893235-D887-47A9-9B7B-1EA8CC41B0D4}"/>
            </a:ext>
          </a:extLst>
        </xdr:cNvPr>
        <xdr:cNvSpPr txBox="1"/>
      </xdr:nvSpPr>
      <xdr:spPr>
        <a:xfrm>
          <a:off x="8839200" y="17487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54</xdr:row>
      <xdr:rowOff>0</xdr:rowOff>
    </xdr:from>
    <xdr:ext cx="65" cy="172227"/>
    <xdr:sp macro="" textlink="">
      <xdr:nvSpPr>
        <xdr:cNvPr id="12" name="Tekstfelt 11">
          <a:extLst>
            <a:ext uri="{FF2B5EF4-FFF2-40B4-BE49-F238E27FC236}">
              <a16:creationId xmlns:a16="http://schemas.microsoft.com/office/drawing/2014/main" id="{16976986-CCC2-4D8E-B131-9BFF90728DDB}"/>
            </a:ext>
          </a:extLst>
        </xdr:cNvPr>
        <xdr:cNvSpPr txBox="1"/>
      </xdr:nvSpPr>
      <xdr:spPr>
        <a:xfrm>
          <a:off x="8839200" y="1917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61</xdr:row>
      <xdr:rowOff>19050</xdr:rowOff>
    </xdr:from>
    <xdr:ext cx="65" cy="172227"/>
    <xdr:sp macro="" textlink="">
      <xdr:nvSpPr>
        <xdr:cNvPr id="13" name="Tekstfelt 12">
          <a:extLst>
            <a:ext uri="{FF2B5EF4-FFF2-40B4-BE49-F238E27FC236}">
              <a16:creationId xmlns:a16="http://schemas.microsoft.com/office/drawing/2014/main" id="{5E3E42F9-01C2-4CA8-A53B-D6DBD80E4786}"/>
            </a:ext>
          </a:extLst>
        </xdr:cNvPr>
        <xdr:cNvSpPr txBox="1"/>
      </xdr:nvSpPr>
      <xdr:spPr>
        <a:xfrm>
          <a:off x="8839200" y="20878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69</xdr:row>
      <xdr:rowOff>19050</xdr:rowOff>
    </xdr:from>
    <xdr:ext cx="65" cy="172227"/>
    <xdr:sp macro="" textlink="">
      <xdr:nvSpPr>
        <xdr:cNvPr id="14" name="Tekstfelt 13">
          <a:extLst>
            <a:ext uri="{FF2B5EF4-FFF2-40B4-BE49-F238E27FC236}">
              <a16:creationId xmlns:a16="http://schemas.microsoft.com/office/drawing/2014/main" id="{39398F83-A9FA-4D2E-8CE3-4270C1BA17B4}"/>
            </a:ext>
          </a:extLst>
        </xdr:cNvPr>
        <xdr:cNvSpPr txBox="1"/>
      </xdr:nvSpPr>
      <xdr:spPr>
        <a:xfrm>
          <a:off x="8839200" y="2243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98</xdr:row>
      <xdr:rowOff>19050</xdr:rowOff>
    </xdr:from>
    <xdr:ext cx="65" cy="172227"/>
    <xdr:sp macro="" textlink="">
      <xdr:nvSpPr>
        <xdr:cNvPr id="16" name="Tekstfelt 15">
          <a:extLst>
            <a:ext uri="{FF2B5EF4-FFF2-40B4-BE49-F238E27FC236}">
              <a16:creationId xmlns:a16="http://schemas.microsoft.com/office/drawing/2014/main" id="{9FD57544-F6B1-40FC-BEEE-B25C5E092424}"/>
            </a:ext>
          </a:extLst>
        </xdr:cNvPr>
        <xdr:cNvSpPr txBox="1"/>
      </xdr:nvSpPr>
      <xdr:spPr>
        <a:xfrm>
          <a:off x="8839200" y="2646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101</xdr:row>
      <xdr:rowOff>19050</xdr:rowOff>
    </xdr:from>
    <xdr:ext cx="65" cy="172227"/>
    <xdr:sp macro="" textlink="">
      <xdr:nvSpPr>
        <xdr:cNvPr id="17" name="Tekstfelt 16">
          <a:extLst>
            <a:ext uri="{FF2B5EF4-FFF2-40B4-BE49-F238E27FC236}">
              <a16:creationId xmlns:a16="http://schemas.microsoft.com/office/drawing/2014/main" id="{46A2A716-B594-42BE-A7B7-EBD358C62013}"/>
            </a:ext>
          </a:extLst>
        </xdr:cNvPr>
        <xdr:cNvSpPr txBox="1"/>
      </xdr:nvSpPr>
      <xdr:spPr>
        <a:xfrm>
          <a:off x="8839200" y="2700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109</xdr:row>
      <xdr:rowOff>19050</xdr:rowOff>
    </xdr:from>
    <xdr:ext cx="65" cy="172227"/>
    <xdr:sp macro="" textlink="">
      <xdr:nvSpPr>
        <xdr:cNvPr id="18" name="Tekstfelt 17">
          <a:extLst>
            <a:ext uri="{FF2B5EF4-FFF2-40B4-BE49-F238E27FC236}">
              <a16:creationId xmlns:a16="http://schemas.microsoft.com/office/drawing/2014/main" id="{84765340-72FF-443C-88E7-C96721E7A482}"/>
            </a:ext>
          </a:extLst>
        </xdr:cNvPr>
        <xdr:cNvSpPr txBox="1"/>
      </xdr:nvSpPr>
      <xdr:spPr>
        <a:xfrm>
          <a:off x="8839200" y="2398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117</xdr:row>
      <xdr:rowOff>19050</xdr:rowOff>
    </xdr:from>
    <xdr:ext cx="65" cy="172227"/>
    <xdr:sp macro="" textlink="">
      <xdr:nvSpPr>
        <xdr:cNvPr id="19" name="Tekstfelt 18">
          <a:extLst>
            <a:ext uri="{FF2B5EF4-FFF2-40B4-BE49-F238E27FC236}">
              <a16:creationId xmlns:a16="http://schemas.microsoft.com/office/drawing/2014/main" id="{161CB6E7-16CB-42AF-B4CF-BFF265E46159}"/>
            </a:ext>
          </a:extLst>
        </xdr:cNvPr>
        <xdr:cNvSpPr txBox="1"/>
      </xdr:nvSpPr>
      <xdr:spPr>
        <a:xfrm>
          <a:off x="8839200" y="3165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125</xdr:row>
      <xdr:rowOff>19050</xdr:rowOff>
    </xdr:from>
    <xdr:ext cx="65" cy="172227"/>
    <xdr:sp macro="" textlink="">
      <xdr:nvSpPr>
        <xdr:cNvPr id="20" name="Tekstfelt 19">
          <a:extLst>
            <a:ext uri="{FF2B5EF4-FFF2-40B4-BE49-F238E27FC236}">
              <a16:creationId xmlns:a16="http://schemas.microsoft.com/office/drawing/2014/main" id="{A8ED8116-1BB4-4F35-AA88-F60467556B28}"/>
            </a:ext>
          </a:extLst>
        </xdr:cNvPr>
        <xdr:cNvSpPr txBox="1"/>
      </xdr:nvSpPr>
      <xdr:spPr>
        <a:xfrm>
          <a:off x="8839200" y="3328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1</xdr:col>
      <xdr:colOff>514350</xdr:colOff>
      <xdr:row>130</xdr:row>
      <xdr:rowOff>19050</xdr:rowOff>
    </xdr:from>
    <xdr:ext cx="65" cy="172227"/>
    <xdr:sp macro="" textlink="">
      <xdr:nvSpPr>
        <xdr:cNvPr id="21" name="Tekstfelt 20">
          <a:extLst>
            <a:ext uri="{FF2B5EF4-FFF2-40B4-BE49-F238E27FC236}">
              <a16:creationId xmlns:a16="http://schemas.microsoft.com/office/drawing/2014/main" id="{522AB163-D849-4E40-9BC2-14E55EBAB92C}"/>
            </a:ext>
          </a:extLst>
        </xdr:cNvPr>
        <xdr:cNvSpPr txBox="1"/>
      </xdr:nvSpPr>
      <xdr:spPr>
        <a:xfrm>
          <a:off x="8839200" y="3490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a-D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I16"/>
  <sheetViews>
    <sheetView tabSelected="1" workbookViewId="0">
      <selection activeCell="A32" sqref="A32"/>
    </sheetView>
  </sheetViews>
  <sheetFormatPr defaultColWidth="9.140625" defaultRowHeight="15" outlineLevelCol="1"/>
  <cols>
    <col min="1" max="1" width="134" style="3" bestFit="1" customWidth="1"/>
    <col min="2" max="2" width="12.7109375" style="11" bestFit="1" customWidth="1"/>
    <col min="3" max="3" width="14" style="11" bestFit="1" customWidth="1"/>
    <col min="4" max="4" width="20.28515625" style="3" customWidth="1"/>
    <col min="5" max="5" width="11.42578125" style="3" bestFit="1" customWidth="1"/>
    <col min="6" max="6" width="16.140625" style="12" customWidth="1" outlineLevel="1"/>
    <col min="7" max="7" width="23.5703125" style="12" bestFit="1" customWidth="1" outlineLevel="1"/>
    <col min="8" max="9" width="16.140625" style="12" customWidth="1" outlineLevel="1"/>
    <col min="10" max="10" width="15" style="3" customWidth="1"/>
    <col min="11" max="11" width="9.140625" style="3"/>
    <col min="12" max="12" width="42" style="3" customWidth="1"/>
    <col min="13" max="13" width="19.5703125" style="3" bestFit="1" customWidth="1"/>
    <col min="14" max="14" width="16.42578125" style="3" customWidth="1"/>
    <col min="15" max="15" width="18.28515625" style="3" customWidth="1"/>
    <col min="16" max="16" width="16.140625" style="3" customWidth="1"/>
    <col min="17" max="16384" width="9.140625" style="3"/>
  </cols>
  <sheetData>
    <row r="1" spans="1:9" s="44" customFormat="1" ht="28.5">
      <c r="A1" s="7" t="s">
        <v>58</v>
      </c>
      <c r="B1" s="8"/>
      <c r="C1" s="8"/>
      <c r="D1" s="9"/>
      <c r="E1" s="9"/>
      <c r="F1" s="10"/>
      <c r="G1" s="10"/>
      <c r="H1" s="10"/>
      <c r="I1" s="10"/>
    </row>
    <row r="2" spans="1:9" ht="15.75" thickBot="1"/>
    <row r="3" spans="1:9" ht="21.75" thickBot="1">
      <c r="A3" s="57" t="s">
        <v>18</v>
      </c>
      <c r="B3" s="58"/>
      <c r="C3" s="58"/>
      <c r="D3" s="58"/>
      <c r="E3" s="58"/>
      <c r="F3" s="58"/>
      <c r="G3" s="58"/>
      <c r="H3" s="58"/>
      <c r="I3" s="58"/>
    </row>
    <row r="4" spans="1:9">
      <c r="A4" s="30" t="s">
        <v>127</v>
      </c>
      <c r="B4" s="31" t="s">
        <v>8</v>
      </c>
      <c r="C4" s="31" t="s">
        <v>9</v>
      </c>
      <c r="D4" s="32" t="s">
        <v>1</v>
      </c>
      <c r="E4" s="32" t="s">
        <v>3</v>
      </c>
      <c r="F4" s="33" t="s">
        <v>2</v>
      </c>
      <c r="G4" s="33" t="s">
        <v>54</v>
      </c>
      <c r="H4" s="33" t="s">
        <v>4</v>
      </c>
      <c r="I4" s="33" t="s">
        <v>10</v>
      </c>
    </row>
    <row r="5" spans="1:9">
      <c r="A5" s="111" t="s">
        <v>59</v>
      </c>
      <c r="B5" s="15">
        <f>+C5*E5</f>
        <v>0</v>
      </c>
      <c r="C5" s="15">
        <v>26300</v>
      </c>
      <c r="D5" s="85" t="s">
        <v>19</v>
      </c>
      <c r="E5" s="22"/>
      <c r="F5" s="17">
        <v>0</v>
      </c>
      <c r="G5" s="17">
        <v>0</v>
      </c>
      <c r="H5" s="17">
        <v>0</v>
      </c>
      <c r="I5" s="59">
        <f>(E5*F5)*G5*H5</f>
        <v>0</v>
      </c>
    </row>
    <row r="6" spans="1:9">
      <c r="A6" s="111" t="s">
        <v>59</v>
      </c>
      <c r="B6" s="15">
        <f>+C6*E6</f>
        <v>0</v>
      </c>
      <c r="C6" s="15">
        <v>6100</v>
      </c>
      <c r="D6" s="85" t="s">
        <v>13</v>
      </c>
      <c r="E6" s="80"/>
      <c r="F6" s="83">
        <v>24</v>
      </c>
      <c r="G6" s="83">
        <v>0.2</v>
      </c>
      <c r="H6" s="84">
        <v>20</v>
      </c>
      <c r="I6" s="59">
        <f>IF(E5=0,0,(E6*F6)*G6*H6)</f>
        <v>0</v>
      </c>
    </row>
    <row r="7" spans="1:9">
      <c r="A7" s="19" t="s">
        <v>5</v>
      </c>
      <c r="B7" s="15">
        <f>SUM(B5:B6)</f>
        <v>0</v>
      </c>
      <c r="C7" s="15"/>
      <c r="D7" s="19"/>
      <c r="E7" s="19"/>
      <c r="F7" s="81"/>
      <c r="G7" s="81"/>
      <c r="H7" s="81"/>
      <c r="I7" s="82">
        <f>SUM(I5:I6)</f>
        <v>0</v>
      </c>
    </row>
    <row r="9" spans="1:9">
      <c r="A9" s="54" t="s">
        <v>11</v>
      </c>
      <c r="B9" s="205">
        <f>SUM(I7)</f>
        <v>0</v>
      </c>
      <c r="C9" s="54"/>
      <c r="D9" s="54"/>
      <c r="E9" s="54"/>
      <c r="F9" s="54"/>
      <c r="G9" s="54"/>
      <c r="H9" s="54"/>
      <c r="I9" s="54"/>
    </row>
    <row r="10" spans="1:9" ht="15.75" thickBot="1">
      <c r="A10" s="54" t="s">
        <v>6</v>
      </c>
      <c r="B10" s="205">
        <f>SUM(B7)</f>
        <v>0</v>
      </c>
      <c r="C10" s="54"/>
      <c r="D10" s="54"/>
      <c r="E10" s="54"/>
      <c r="F10" s="54"/>
      <c r="G10" s="54"/>
      <c r="H10" s="54"/>
      <c r="I10" s="54"/>
    </row>
    <row r="11" spans="1:9" ht="15.75" thickBot="1">
      <c r="A11" s="56" t="s">
        <v>216</v>
      </c>
      <c r="B11" s="53">
        <f>IFERROR(B9/B10,0)*1000</f>
        <v>0</v>
      </c>
      <c r="C11" s="54"/>
      <c r="D11" s="54"/>
      <c r="E11" s="54"/>
      <c r="F11" s="54"/>
      <c r="G11" s="54"/>
      <c r="H11" s="54"/>
      <c r="I11" s="54"/>
    </row>
    <row r="14" spans="1:9">
      <c r="B14" s="3"/>
      <c r="C14" s="3"/>
      <c r="F14" s="3"/>
      <c r="G14" s="3"/>
      <c r="H14" s="3"/>
      <c r="I14" s="3"/>
    </row>
    <row r="15" spans="1:9">
      <c r="B15" s="3"/>
      <c r="C15" s="3"/>
      <c r="F15" s="3"/>
      <c r="G15" s="3"/>
      <c r="H15" s="3"/>
      <c r="I15" s="3"/>
    </row>
    <row r="16" spans="1:9">
      <c r="A16" s="4"/>
      <c r="B16" s="3"/>
      <c r="C16" s="3"/>
      <c r="F16" s="3"/>
      <c r="G16" s="3"/>
      <c r="H16" s="3"/>
      <c r="I16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I121"/>
  <sheetViews>
    <sheetView topLeftCell="A67" zoomScale="65" zoomScaleNormal="100" workbookViewId="0">
      <selection activeCell="K35" sqref="K35"/>
    </sheetView>
  </sheetViews>
  <sheetFormatPr defaultColWidth="9.140625" defaultRowHeight="15" outlineLevelCol="1"/>
  <cols>
    <col min="1" max="1" width="128.85546875" style="3" customWidth="1"/>
    <col min="2" max="2" width="17.85546875" style="11" customWidth="1"/>
    <col min="3" max="3" width="14" style="11" customWidth="1"/>
    <col min="4" max="4" width="29.85546875" style="3" customWidth="1"/>
    <col min="5" max="5" width="12.5703125" style="3" customWidth="1"/>
    <col min="6" max="6" width="9.28515625" style="12" customWidth="1" outlineLevel="1"/>
    <col min="7" max="7" width="23.5703125" style="12" customWidth="1" outlineLevel="1"/>
    <col min="8" max="8" width="7.5703125" style="12" customWidth="1" outlineLevel="1"/>
    <col min="9" max="9" width="16.140625" style="12" customWidth="1" outlineLevel="1"/>
    <col min="10" max="10" width="15" style="3" customWidth="1"/>
    <col min="11" max="11" width="9.140625" style="3"/>
    <col min="12" max="12" width="42" style="3" customWidth="1"/>
    <col min="13" max="13" width="19.5703125" style="3" bestFit="1" customWidth="1"/>
    <col min="14" max="14" width="16.42578125" style="3" customWidth="1"/>
    <col min="15" max="15" width="18.28515625" style="3" customWidth="1"/>
    <col min="16" max="16" width="16.140625" style="3" customWidth="1"/>
    <col min="17" max="16384" width="9.140625" style="3"/>
  </cols>
  <sheetData>
    <row r="1" spans="1:9" s="44" customFormat="1" ht="28.5">
      <c r="A1" s="7" t="s">
        <v>60</v>
      </c>
      <c r="B1" s="8"/>
      <c r="C1" s="8"/>
      <c r="D1" s="9"/>
      <c r="E1" s="9"/>
      <c r="F1" s="10"/>
      <c r="G1" s="10"/>
      <c r="H1" s="10"/>
      <c r="I1" s="10"/>
    </row>
    <row r="2" spans="1:9" ht="15.75" thickBot="1"/>
    <row r="3" spans="1:9" ht="21.75" thickBot="1">
      <c r="A3" s="39" t="s">
        <v>190</v>
      </c>
      <c r="B3" s="40"/>
      <c r="C3" s="40"/>
      <c r="D3" s="40"/>
      <c r="E3" s="40"/>
      <c r="F3" s="5"/>
      <c r="G3" s="5"/>
      <c r="H3" s="5"/>
      <c r="I3" s="5"/>
    </row>
    <row r="4" spans="1:9" ht="15" customHeight="1">
      <c r="A4" s="30" t="s">
        <v>128</v>
      </c>
      <c r="B4" s="31" t="s">
        <v>8</v>
      </c>
      <c r="C4" s="31" t="s">
        <v>9</v>
      </c>
      <c r="D4" s="32" t="s">
        <v>1</v>
      </c>
      <c r="E4" s="32" t="s">
        <v>3</v>
      </c>
      <c r="F4" s="33" t="s">
        <v>2</v>
      </c>
      <c r="G4" s="33" t="s">
        <v>54</v>
      </c>
      <c r="H4" s="33" t="s">
        <v>4</v>
      </c>
      <c r="I4" s="33" t="s">
        <v>10</v>
      </c>
    </row>
    <row r="5" spans="1:9">
      <c r="A5" s="27" t="s">
        <v>21</v>
      </c>
      <c r="B5" s="15">
        <f>+C5*E5</f>
        <v>0</v>
      </c>
      <c r="C5" s="15">
        <v>36000</v>
      </c>
      <c r="D5" s="14" t="s">
        <v>37</v>
      </c>
      <c r="E5" s="16"/>
      <c r="F5" s="17">
        <v>289</v>
      </c>
      <c r="G5" s="17">
        <v>0.18</v>
      </c>
      <c r="H5" s="17">
        <v>10</v>
      </c>
      <c r="I5" s="146">
        <f>(E5*F5*G5*H5)</f>
        <v>0</v>
      </c>
    </row>
    <row r="6" spans="1:9">
      <c r="A6" s="27" t="s">
        <v>122</v>
      </c>
      <c r="B6" s="15">
        <f>+C6*E6</f>
        <v>0</v>
      </c>
      <c r="C6" s="15">
        <v>7500</v>
      </c>
      <c r="D6" s="14" t="s">
        <v>178</v>
      </c>
      <c r="E6" s="16"/>
      <c r="F6" s="17"/>
      <c r="G6" s="17"/>
      <c r="H6" s="17"/>
      <c r="I6" s="17"/>
    </row>
    <row r="7" spans="1:9">
      <c r="A7" s="27" t="s">
        <v>26</v>
      </c>
      <c r="B7" s="15">
        <f>+C7*E7</f>
        <v>0</v>
      </c>
      <c r="C7" s="15">
        <v>44000</v>
      </c>
      <c r="D7" s="14" t="s">
        <v>37</v>
      </c>
      <c r="E7" s="16"/>
      <c r="F7" s="17"/>
      <c r="G7" s="17"/>
      <c r="H7" s="17"/>
      <c r="I7" s="17"/>
    </row>
    <row r="8" spans="1:9">
      <c r="A8" s="27" t="s">
        <v>14</v>
      </c>
      <c r="B8" s="15">
        <f>+C8*E8</f>
        <v>0</v>
      </c>
      <c r="C8" s="15">
        <v>32000</v>
      </c>
      <c r="D8" s="14" t="s">
        <v>169</v>
      </c>
      <c r="E8" s="16"/>
      <c r="F8" s="17"/>
      <c r="G8" s="17"/>
      <c r="H8" s="17"/>
      <c r="I8" s="17"/>
    </row>
    <row r="9" spans="1:9">
      <c r="A9" s="27" t="s">
        <v>22</v>
      </c>
      <c r="B9" s="15">
        <f>+C9*E9</f>
        <v>0</v>
      </c>
      <c r="C9" s="15">
        <v>10000</v>
      </c>
      <c r="D9" s="14" t="s">
        <v>168</v>
      </c>
      <c r="E9" s="16"/>
      <c r="F9" s="17"/>
      <c r="G9" s="17"/>
      <c r="H9" s="17"/>
      <c r="I9" s="17"/>
    </row>
    <row r="10" spans="1:9">
      <c r="A10" s="19" t="s">
        <v>5</v>
      </c>
      <c r="B10" s="35">
        <f>SUM(B5:B9)</f>
        <v>0</v>
      </c>
      <c r="C10" s="35"/>
      <c r="D10" s="24"/>
      <c r="E10" s="25"/>
      <c r="F10" s="26"/>
      <c r="G10" s="26"/>
      <c r="H10" s="26"/>
      <c r="I10" s="26">
        <f>SUM(I5:I9)</f>
        <v>0</v>
      </c>
    </row>
    <row r="11" spans="1:9" ht="15.75" thickBot="1"/>
    <row r="12" spans="1:9" ht="42.75" thickBot="1">
      <c r="A12" s="104" t="s">
        <v>116</v>
      </c>
      <c r="B12" s="40"/>
      <c r="C12" s="40"/>
      <c r="D12" s="40"/>
      <c r="E12" s="40"/>
      <c r="F12" s="5"/>
      <c r="G12" s="5"/>
      <c r="H12" s="5"/>
      <c r="I12" s="5"/>
    </row>
    <row r="13" spans="1:9" ht="15" customHeight="1">
      <c r="A13" s="30" t="s">
        <v>128</v>
      </c>
      <c r="B13" s="31" t="s">
        <v>8</v>
      </c>
      <c r="C13" s="31" t="s">
        <v>9</v>
      </c>
      <c r="D13" s="32" t="s">
        <v>1</v>
      </c>
      <c r="E13" s="32" t="s">
        <v>3</v>
      </c>
      <c r="F13" s="33" t="s">
        <v>2</v>
      </c>
      <c r="G13" s="33" t="s">
        <v>54</v>
      </c>
      <c r="H13" s="33" t="s">
        <v>4</v>
      </c>
      <c r="I13" s="33" t="s">
        <v>10</v>
      </c>
    </row>
    <row r="14" spans="1:9" ht="24">
      <c r="A14" s="65" t="s">
        <v>123</v>
      </c>
      <c r="B14" s="15">
        <f>+C14*E14</f>
        <v>0</v>
      </c>
      <c r="C14" s="15">
        <v>189000</v>
      </c>
      <c r="D14" s="14" t="s">
        <v>37</v>
      </c>
      <c r="E14" s="16"/>
      <c r="F14" s="17">
        <v>289</v>
      </c>
      <c r="G14" s="17">
        <v>0.46</v>
      </c>
      <c r="H14" s="17">
        <v>10</v>
      </c>
      <c r="I14" s="146">
        <f>(E14*F14*G14*H14)</f>
        <v>0</v>
      </c>
    </row>
    <row r="15" spans="1:9">
      <c r="A15" s="27" t="s">
        <v>26</v>
      </c>
      <c r="B15" s="15">
        <f>+C15*E15</f>
        <v>0</v>
      </c>
      <c r="C15" s="15">
        <v>44000</v>
      </c>
      <c r="D15" s="14" t="s">
        <v>37</v>
      </c>
      <c r="E15" s="16"/>
      <c r="F15" s="17"/>
      <c r="G15" s="17"/>
      <c r="H15" s="17"/>
      <c r="I15" s="17"/>
    </row>
    <row r="16" spans="1:9">
      <c r="A16" s="27" t="s">
        <v>14</v>
      </c>
      <c r="B16" s="15">
        <f>+C16*E16</f>
        <v>0</v>
      </c>
      <c r="C16" s="15">
        <v>32000</v>
      </c>
      <c r="D16" s="14" t="s">
        <v>169</v>
      </c>
      <c r="E16" s="16"/>
      <c r="F16" s="17"/>
      <c r="G16" s="17"/>
      <c r="H16" s="17"/>
      <c r="I16" s="17"/>
    </row>
    <row r="17" spans="1:9">
      <c r="A17" s="27" t="s">
        <v>22</v>
      </c>
      <c r="B17" s="15">
        <f>+C17*E17</f>
        <v>0</v>
      </c>
      <c r="C17" s="15">
        <v>10000</v>
      </c>
      <c r="D17" s="14" t="s">
        <v>168</v>
      </c>
      <c r="E17" s="16"/>
      <c r="F17" s="17"/>
      <c r="G17" s="17"/>
      <c r="H17" s="17"/>
      <c r="I17" s="17"/>
    </row>
    <row r="18" spans="1:9">
      <c r="A18" s="19" t="s">
        <v>5</v>
      </c>
      <c r="B18" s="35">
        <f>SUM(B14:B17)</f>
        <v>0</v>
      </c>
      <c r="C18" s="35"/>
      <c r="D18" s="24"/>
      <c r="E18" s="25"/>
      <c r="F18" s="26"/>
      <c r="G18" s="26"/>
      <c r="H18" s="26"/>
      <c r="I18" s="26">
        <f>SUM(I14:I17)</f>
        <v>0</v>
      </c>
    </row>
    <row r="19" spans="1:9" ht="15.75" thickBot="1">
      <c r="B19" s="3"/>
      <c r="C19" s="3"/>
    </row>
    <row r="20" spans="1:9" ht="42.75" thickBot="1">
      <c r="A20" s="104" t="s">
        <v>117</v>
      </c>
      <c r="B20" s="40"/>
      <c r="C20" s="40"/>
      <c r="D20" s="40"/>
      <c r="E20" s="40"/>
      <c r="F20" s="5"/>
      <c r="G20" s="5"/>
      <c r="H20" s="5"/>
      <c r="I20" s="5"/>
    </row>
    <row r="21" spans="1:9">
      <c r="A21" s="68" t="s">
        <v>128</v>
      </c>
      <c r="B21" s="69" t="s">
        <v>8</v>
      </c>
      <c r="C21" s="69" t="s">
        <v>9</v>
      </c>
      <c r="D21" s="70" t="s">
        <v>1</v>
      </c>
      <c r="E21" s="70" t="s">
        <v>3</v>
      </c>
      <c r="F21" s="71" t="s">
        <v>2</v>
      </c>
      <c r="G21" s="71" t="s">
        <v>54</v>
      </c>
      <c r="H21" s="71" t="s">
        <v>4</v>
      </c>
      <c r="I21" s="71" t="s">
        <v>10</v>
      </c>
    </row>
    <row r="22" spans="1:9" ht="36">
      <c r="A22" s="73" t="s">
        <v>124</v>
      </c>
      <c r="B22" s="15">
        <f>+C22*E22</f>
        <v>0</v>
      </c>
      <c r="C22" s="15">
        <v>262000</v>
      </c>
      <c r="D22" s="50" t="s">
        <v>37</v>
      </c>
      <c r="E22" s="16"/>
      <c r="F22" s="67">
        <v>289</v>
      </c>
      <c r="G22" s="17">
        <v>0.46</v>
      </c>
      <c r="H22" s="17">
        <v>10</v>
      </c>
      <c r="I22" s="146">
        <f>(E22*F22*G22*H22)</f>
        <v>0</v>
      </c>
    </row>
    <row r="23" spans="1:9">
      <c r="A23" s="27" t="s">
        <v>26</v>
      </c>
      <c r="B23" s="15">
        <f t="shared" ref="B23:B25" si="0">+C23*E23</f>
        <v>0</v>
      </c>
      <c r="C23" s="15">
        <v>44000</v>
      </c>
      <c r="D23" s="50" t="s">
        <v>37</v>
      </c>
      <c r="E23" s="16"/>
      <c r="F23" s="67"/>
      <c r="G23" s="17"/>
      <c r="H23" s="17"/>
      <c r="I23" s="17"/>
    </row>
    <row r="24" spans="1:9">
      <c r="A24" s="27" t="s">
        <v>14</v>
      </c>
      <c r="B24" s="15">
        <f t="shared" si="0"/>
        <v>0</v>
      </c>
      <c r="C24" s="103">
        <v>32000</v>
      </c>
      <c r="D24" s="50" t="s">
        <v>169</v>
      </c>
      <c r="E24" s="16"/>
      <c r="F24" s="17"/>
      <c r="G24" s="17"/>
      <c r="H24" s="17"/>
      <c r="I24" s="17"/>
    </row>
    <row r="25" spans="1:9">
      <c r="A25" s="27" t="s">
        <v>22</v>
      </c>
      <c r="B25" s="15">
        <f t="shared" si="0"/>
        <v>0</v>
      </c>
      <c r="C25" s="103">
        <v>10000</v>
      </c>
      <c r="D25" s="50" t="s">
        <v>168</v>
      </c>
      <c r="E25" s="16"/>
      <c r="F25" s="17"/>
      <c r="G25" s="17"/>
      <c r="H25" s="17"/>
      <c r="I25" s="17"/>
    </row>
    <row r="26" spans="1:9">
      <c r="A26" s="19" t="s">
        <v>5</v>
      </c>
      <c r="B26" s="35">
        <f>SUM(B22:B25)</f>
        <v>0</v>
      </c>
      <c r="C26" s="35"/>
      <c r="D26" s="24"/>
      <c r="E26" s="25"/>
      <c r="F26" s="26"/>
      <c r="G26" s="26"/>
      <c r="H26" s="26"/>
      <c r="I26" s="26">
        <f>SUM(I22:I25)</f>
        <v>0</v>
      </c>
    </row>
    <row r="27" spans="1:9" ht="15.75" thickBot="1">
      <c r="A27" s="61"/>
      <c r="B27" s="62"/>
      <c r="C27" s="62"/>
      <c r="D27" s="61"/>
      <c r="E27" s="63"/>
      <c r="F27" s="64"/>
      <c r="G27" s="64"/>
      <c r="H27" s="64"/>
      <c r="I27" s="64"/>
    </row>
    <row r="28" spans="1:9" ht="42.75" thickBot="1">
      <c r="A28" s="104" t="s">
        <v>118</v>
      </c>
      <c r="B28" s="40"/>
      <c r="C28" s="40"/>
      <c r="D28" s="40"/>
      <c r="E28" s="40"/>
      <c r="F28" s="5"/>
      <c r="G28" s="5"/>
      <c r="H28" s="5"/>
      <c r="I28" s="5"/>
    </row>
    <row r="29" spans="1:9">
      <c r="A29" s="68" t="s">
        <v>128</v>
      </c>
      <c r="B29" s="69" t="s">
        <v>0</v>
      </c>
      <c r="C29" s="69"/>
      <c r="D29" s="70" t="s">
        <v>1</v>
      </c>
      <c r="E29" s="70" t="s">
        <v>3</v>
      </c>
      <c r="F29" s="71" t="s">
        <v>2</v>
      </c>
      <c r="G29" s="71" t="s">
        <v>54</v>
      </c>
      <c r="H29" s="71" t="s">
        <v>4</v>
      </c>
      <c r="I29" s="71" t="s">
        <v>10</v>
      </c>
    </row>
    <row r="30" spans="1:9" ht="36">
      <c r="A30" s="73" t="s">
        <v>125</v>
      </c>
      <c r="B30" s="15">
        <f>+C30*E30</f>
        <v>0</v>
      </c>
      <c r="C30" s="15">
        <v>312000</v>
      </c>
      <c r="D30" s="14" t="s">
        <v>37</v>
      </c>
      <c r="E30" s="16"/>
      <c r="F30" s="17">
        <v>289</v>
      </c>
      <c r="G30" s="17">
        <v>0.46</v>
      </c>
      <c r="H30" s="17">
        <v>10</v>
      </c>
      <c r="I30" s="146">
        <f>(E30*F30*G30*H30)</f>
        <v>0</v>
      </c>
    </row>
    <row r="31" spans="1:9">
      <c r="A31" s="27" t="s">
        <v>201</v>
      </c>
      <c r="B31" s="15">
        <f t="shared" ref="B31:B33" si="1">+C31*E31</f>
        <v>0</v>
      </c>
      <c r="C31" s="15">
        <v>50000</v>
      </c>
      <c r="D31" s="14" t="s">
        <v>170</v>
      </c>
      <c r="E31" s="16"/>
      <c r="F31" s="17"/>
      <c r="G31" s="17"/>
      <c r="H31" s="17"/>
      <c r="I31" s="17"/>
    </row>
    <row r="32" spans="1:9">
      <c r="A32" s="27" t="s">
        <v>26</v>
      </c>
      <c r="B32" s="15">
        <f t="shared" si="1"/>
        <v>0</v>
      </c>
      <c r="C32" s="15">
        <v>44000</v>
      </c>
      <c r="D32" s="14" t="s">
        <v>37</v>
      </c>
      <c r="E32" s="16"/>
      <c r="F32" s="17"/>
      <c r="G32" s="17"/>
      <c r="H32" s="17"/>
      <c r="I32" s="17"/>
    </row>
    <row r="33" spans="1:9">
      <c r="A33" s="27" t="s">
        <v>199</v>
      </c>
      <c r="B33" s="15">
        <f t="shared" si="1"/>
        <v>0</v>
      </c>
      <c r="C33" s="15">
        <v>42000</v>
      </c>
      <c r="D33" s="14" t="s">
        <v>169</v>
      </c>
      <c r="E33" s="16"/>
      <c r="F33" s="17"/>
      <c r="G33" s="17"/>
      <c r="H33" s="17"/>
      <c r="I33" s="17"/>
    </row>
    <row r="34" spans="1:9">
      <c r="A34" s="19" t="s">
        <v>5</v>
      </c>
      <c r="B34" s="35">
        <f>SUM(B30:B33)</f>
        <v>0</v>
      </c>
      <c r="C34" s="35"/>
      <c r="D34" s="24"/>
      <c r="E34" s="25"/>
      <c r="F34" s="26"/>
      <c r="G34" s="26"/>
      <c r="H34" s="26"/>
      <c r="I34" s="26">
        <f>SUM(I30:I33)</f>
        <v>0</v>
      </c>
    </row>
    <row r="35" spans="1:9" ht="15.75" thickBot="1"/>
    <row r="36" spans="1:9" ht="21.75" thickBot="1">
      <c r="A36" s="39" t="s">
        <v>24</v>
      </c>
      <c r="B36" s="40"/>
      <c r="C36" s="40"/>
      <c r="D36" s="40"/>
      <c r="E36" s="40"/>
      <c r="F36" s="5"/>
      <c r="G36" s="5"/>
      <c r="H36" s="5"/>
      <c r="I36" s="5"/>
    </row>
    <row r="37" spans="1:9">
      <c r="A37" s="68" t="s">
        <v>128</v>
      </c>
      <c r="B37" s="69" t="s">
        <v>0</v>
      </c>
      <c r="C37" s="69"/>
      <c r="D37" s="70" t="s">
        <v>1</v>
      </c>
      <c r="E37" s="70" t="s">
        <v>3</v>
      </c>
      <c r="F37" s="71" t="s">
        <v>2</v>
      </c>
      <c r="G37" s="71" t="s">
        <v>54</v>
      </c>
      <c r="H37" s="71" t="s">
        <v>4</v>
      </c>
      <c r="I37" s="71" t="s">
        <v>10</v>
      </c>
    </row>
    <row r="38" spans="1:9" ht="24">
      <c r="A38" s="74" t="s">
        <v>126</v>
      </c>
      <c r="B38" s="15">
        <f>+C38*E38</f>
        <v>0</v>
      </c>
      <c r="C38" s="15">
        <v>142000</v>
      </c>
      <c r="D38" s="14" t="s">
        <v>37</v>
      </c>
      <c r="E38" s="16"/>
      <c r="F38" s="17">
        <v>299</v>
      </c>
      <c r="G38" s="17">
        <v>0.18</v>
      </c>
      <c r="H38" s="17">
        <v>5</v>
      </c>
      <c r="I38" s="17">
        <f>(E38*F38*G38*H38)</f>
        <v>0</v>
      </c>
    </row>
    <row r="39" spans="1:9">
      <c r="A39" s="27" t="s">
        <v>26</v>
      </c>
      <c r="B39" s="15">
        <f>+C39*E39</f>
        <v>0</v>
      </c>
      <c r="C39" s="15">
        <v>44000</v>
      </c>
      <c r="D39" s="14" t="s">
        <v>37</v>
      </c>
      <c r="E39" s="16"/>
      <c r="F39" s="17"/>
      <c r="G39" s="17"/>
      <c r="H39" s="17"/>
      <c r="I39" s="17"/>
    </row>
    <row r="40" spans="1:9">
      <c r="A40" s="27" t="s">
        <v>56</v>
      </c>
      <c r="B40" s="15">
        <f>+C40*E40</f>
        <v>0</v>
      </c>
      <c r="C40" s="15">
        <v>32000</v>
      </c>
      <c r="D40" s="14" t="s">
        <v>169</v>
      </c>
      <c r="E40" s="16"/>
      <c r="F40" s="17"/>
      <c r="G40" s="17"/>
      <c r="H40" s="17"/>
      <c r="I40" s="17"/>
    </row>
    <row r="41" spans="1:9">
      <c r="A41" s="27" t="s">
        <v>20</v>
      </c>
      <c r="B41" s="15">
        <f>+C41*E41</f>
        <v>0</v>
      </c>
      <c r="C41" s="15">
        <v>150</v>
      </c>
      <c r="D41" s="14" t="s">
        <v>171</v>
      </c>
      <c r="E41" s="16"/>
      <c r="F41" s="17"/>
      <c r="G41" s="17"/>
      <c r="H41" s="17"/>
      <c r="I41" s="17"/>
    </row>
    <row r="42" spans="1:9">
      <c r="A42" s="19" t="s">
        <v>5</v>
      </c>
      <c r="B42" s="76">
        <f>SUM(B38:B41)</f>
        <v>0</v>
      </c>
      <c r="C42" s="76"/>
      <c r="D42" s="77"/>
      <c r="E42" s="78"/>
      <c r="F42" s="26"/>
      <c r="G42" s="26"/>
      <c r="H42" s="26"/>
      <c r="I42" s="26">
        <f>SUM(I38:I41)</f>
        <v>0</v>
      </c>
    </row>
    <row r="43" spans="1:9" ht="15.75" thickBot="1">
      <c r="A43" s="61"/>
      <c r="B43" s="62"/>
      <c r="C43" s="62"/>
      <c r="D43" s="61"/>
      <c r="E43" s="63"/>
      <c r="F43" s="64"/>
      <c r="G43" s="64"/>
      <c r="H43" s="64"/>
      <c r="I43" s="64"/>
    </row>
    <row r="44" spans="1:9" ht="21.75" thickBot="1">
      <c r="A44" s="39" t="s">
        <v>114</v>
      </c>
      <c r="B44" s="40"/>
      <c r="C44" s="40"/>
      <c r="D44" s="40"/>
      <c r="E44" s="40"/>
      <c r="F44" s="5"/>
      <c r="G44" s="5"/>
      <c r="H44" s="5"/>
      <c r="I44" s="5"/>
    </row>
    <row r="45" spans="1:9">
      <c r="A45" s="68" t="s">
        <v>128</v>
      </c>
      <c r="B45" s="69" t="s">
        <v>0</v>
      </c>
      <c r="C45" s="69"/>
      <c r="D45" s="70" t="s">
        <v>1</v>
      </c>
      <c r="E45" s="70" t="s">
        <v>3</v>
      </c>
      <c r="F45" s="71" t="s">
        <v>2</v>
      </c>
      <c r="G45" s="71" t="s">
        <v>54</v>
      </c>
      <c r="H45" s="71" t="s">
        <v>4</v>
      </c>
      <c r="I45" s="71" t="s">
        <v>10</v>
      </c>
    </row>
    <row r="46" spans="1:9" ht="24">
      <c r="A46" s="74" t="s">
        <v>29</v>
      </c>
      <c r="B46" s="15">
        <f>+C46*E46</f>
        <v>0</v>
      </c>
      <c r="C46" s="15">
        <v>128000</v>
      </c>
      <c r="D46" s="14" t="s">
        <v>37</v>
      </c>
      <c r="E46" s="16"/>
      <c r="F46" s="17">
        <v>78</v>
      </c>
      <c r="G46" s="17">
        <v>0.63</v>
      </c>
      <c r="H46" s="17">
        <v>8</v>
      </c>
      <c r="I46" s="17">
        <f>(E46*F46*G46*H46)</f>
        <v>0</v>
      </c>
    </row>
    <row r="47" spans="1:9">
      <c r="A47" s="105" t="s">
        <v>27</v>
      </c>
      <c r="B47" s="15">
        <f t="shared" ref="B47:B49" si="2">+C47*E47</f>
        <v>0</v>
      </c>
      <c r="C47" s="21">
        <v>44000</v>
      </c>
      <c r="D47" s="20" t="s">
        <v>37</v>
      </c>
      <c r="E47" s="22"/>
      <c r="F47" s="23"/>
      <c r="G47" s="23"/>
      <c r="H47" s="23"/>
      <c r="I47" s="23"/>
    </row>
    <row r="48" spans="1:9">
      <c r="A48" s="105" t="s">
        <v>28</v>
      </c>
      <c r="B48" s="15">
        <f t="shared" si="2"/>
        <v>0</v>
      </c>
      <c r="C48" s="21">
        <v>32000</v>
      </c>
      <c r="D48" s="20" t="s">
        <v>169</v>
      </c>
      <c r="E48" s="22"/>
      <c r="F48" s="23"/>
      <c r="G48" s="23"/>
      <c r="H48" s="23"/>
      <c r="I48" s="23"/>
    </row>
    <row r="49" spans="1:9">
      <c r="A49" s="75" t="s">
        <v>22</v>
      </c>
      <c r="B49" s="15">
        <f t="shared" si="2"/>
        <v>0</v>
      </c>
      <c r="C49" s="21">
        <v>10000</v>
      </c>
      <c r="D49" s="20" t="s">
        <v>168</v>
      </c>
      <c r="E49" s="22"/>
      <c r="F49" s="23"/>
      <c r="G49" s="23"/>
      <c r="H49" s="23"/>
      <c r="I49" s="23"/>
    </row>
    <row r="50" spans="1:9">
      <c r="A50" s="19" t="s">
        <v>5</v>
      </c>
      <c r="B50" s="35">
        <f>SUM(B46:B49)</f>
        <v>0</v>
      </c>
      <c r="C50" s="35"/>
      <c r="D50" s="24"/>
      <c r="E50" s="25"/>
      <c r="F50" s="26"/>
      <c r="G50" s="26"/>
      <c r="H50" s="26"/>
      <c r="I50" s="26">
        <f>SUM(I46:I49)</f>
        <v>0</v>
      </c>
    </row>
    <row r="51" spans="1:9" ht="15.75" thickBot="1"/>
    <row r="52" spans="1:9" ht="21.75" thickBot="1">
      <c r="A52" s="39" t="s">
        <v>57</v>
      </c>
      <c r="B52" s="100"/>
      <c r="C52" s="100"/>
      <c r="D52" s="101"/>
      <c r="E52" s="101"/>
      <c r="F52" s="102"/>
      <c r="G52" s="102"/>
      <c r="H52" s="102"/>
      <c r="I52" s="101"/>
    </row>
    <row r="53" spans="1:9">
      <c r="A53" s="68" t="s">
        <v>128</v>
      </c>
      <c r="B53" s="69" t="s">
        <v>0</v>
      </c>
      <c r="C53" s="69"/>
      <c r="D53" s="70" t="s">
        <v>1</v>
      </c>
      <c r="E53" s="70" t="s">
        <v>3</v>
      </c>
      <c r="F53" s="71" t="s">
        <v>2</v>
      </c>
      <c r="G53" s="71" t="s">
        <v>54</v>
      </c>
      <c r="H53" s="71" t="s">
        <v>4</v>
      </c>
      <c r="I53" s="71" t="s">
        <v>10</v>
      </c>
    </row>
    <row r="54" spans="1:9" s="72" customFormat="1">
      <c r="A54" s="73" t="s">
        <v>61</v>
      </c>
      <c r="B54" s="15">
        <f t="shared" ref="B54:B57" si="3">+C54*E54</f>
        <v>0</v>
      </c>
      <c r="C54" s="15">
        <v>341000</v>
      </c>
      <c r="D54" s="14" t="s">
        <v>37</v>
      </c>
      <c r="E54" s="16"/>
      <c r="F54" s="17">
        <v>98</v>
      </c>
      <c r="G54" s="17">
        <v>0.63</v>
      </c>
      <c r="H54" s="17">
        <v>8</v>
      </c>
      <c r="I54" s="17">
        <f>(E54*F54)*G54*H54</f>
        <v>0</v>
      </c>
    </row>
    <row r="55" spans="1:9">
      <c r="A55" s="73" t="s">
        <v>30</v>
      </c>
      <c r="B55" s="15">
        <f t="shared" si="3"/>
        <v>0</v>
      </c>
      <c r="C55" s="15">
        <v>307000</v>
      </c>
      <c r="D55" s="14" t="s">
        <v>37</v>
      </c>
      <c r="E55" s="16"/>
      <c r="F55" s="17"/>
      <c r="G55" s="17"/>
      <c r="H55" s="17"/>
      <c r="I55" s="17"/>
    </row>
    <row r="56" spans="1:9">
      <c r="A56" s="14" t="s">
        <v>62</v>
      </c>
      <c r="B56" s="15">
        <f t="shared" si="3"/>
        <v>0</v>
      </c>
      <c r="C56" s="15">
        <v>11000</v>
      </c>
      <c r="D56" s="14" t="s">
        <v>172</v>
      </c>
      <c r="E56" s="16"/>
      <c r="F56" s="17"/>
      <c r="G56" s="17"/>
      <c r="H56" s="17"/>
      <c r="I56" s="17"/>
    </row>
    <row r="57" spans="1:9">
      <c r="A57" s="14" t="s">
        <v>63</v>
      </c>
      <c r="B57" s="15">
        <f t="shared" si="3"/>
        <v>0</v>
      </c>
      <c r="C57" s="15">
        <v>42000</v>
      </c>
      <c r="D57" s="14" t="s">
        <v>169</v>
      </c>
      <c r="E57" s="16"/>
      <c r="F57" s="17"/>
      <c r="G57" s="17"/>
      <c r="H57" s="17"/>
      <c r="I57" s="17"/>
    </row>
    <row r="58" spans="1:9">
      <c r="A58" s="19" t="s">
        <v>5</v>
      </c>
      <c r="B58" s="35">
        <f>SUM(B54:B57)</f>
        <v>0</v>
      </c>
      <c r="C58" s="35"/>
      <c r="D58" s="24"/>
      <c r="E58" s="25"/>
      <c r="F58" s="26"/>
      <c r="G58" s="26"/>
      <c r="H58" s="26"/>
      <c r="I58" s="26">
        <f>SUM(I54:I57)</f>
        <v>0</v>
      </c>
    </row>
    <row r="59" spans="1:9" ht="15.75" thickBot="1">
      <c r="A59" s="61"/>
      <c r="B59" s="62"/>
      <c r="C59" s="62"/>
      <c r="D59" s="61"/>
      <c r="E59" s="63"/>
      <c r="F59" s="64"/>
      <c r="G59" s="64"/>
      <c r="H59" s="64"/>
      <c r="I59" s="64"/>
    </row>
    <row r="60" spans="1:9" ht="21.75" thickBot="1">
      <c r="A60" s="39" t="s">
        <v>25</v>
      </c>
      <c r="B60" s="40"/>
      <c r="C60" s="40"/>
      <c r="D60" s="40"/>
      <c r="E60" s="40"/>
      <c r="F60" s="5"/>
      <c r="G60" s="5"/>
      <c r="H60" s="5"/>
      <c r="I60" s="5"/>
    </row>
    <row r="61" spans="1:9">
      <c r="A61" s="68" t="s">
        <v>129</v>
      </c>
      <c r="B61" s="69" t="s">
        <v>0</v>
      </c>
      <c r="C61" s="69"/>
      <c r="D61" s="70" t="s">
        <v>1</v>
      </c>
      <c r="E61" s="70" t="s">
        <v>3</v>
      </c>
      <c r="F61" s="71" t="s">
        <v>2</v>
      </c>
      <c r="G61" s="71" t="s">
        <v>54</v>
      </c>
      <c r="H61" s="71" t="s">
        <v>4</v>
      </c>
      <c r="I61" s="71" t="s">
        <v>10</v>
      </c>
    </row>
    <row r="62" spans="1:9" ht="24">
      <c r="A62" s="74" t="s">
        <v>64</v>
      </c>
      <c r="B62" s="15">
        <f t="shared" ref="B62:B63" si="4">+C62*E62</f>
        <v>0</v>
      </c>
      <c r="C62" s="15">
        <v>193000</v>
      </c>
      <c r="D62" s="14" t="s">
        <v>173</v>
      </c>
      <c r="E62" s="16"/>
      <c r="F62" s="17">
        <v>25</v>
      </c>
      <c r="G62" s="17">
        <v>0.42</v>
      </c>
      <c r="H62" s="17">
        <v>8</v>
      </c>
      <c r="I62" s="17">
        <f>IF(E63=0,0,(E62*F62)*G62*H62)</f>
        <v>0</v>
      </c>
    </row>
    <row r="63" spans="1:9" ht="24">
      <c r="A63" s="73" t="s">
        <v>65</v>
      </c>
      <c r="B63" s="15">
        <f t="shared" si="4"/>
        <v>0</v>
      </c>
      <c r="C63" s="42">
        <v>69000</v>
      </c>
      <c r="D63" s="14" t="s">
        <v>174</v>
      </c>
      <c r="E63" s="16"/>
      <c r="F63" s="17"/>
      <c r="G63" s="17"/>
      <c r="H63" s="17"/>
      <c r="I63" s="17"/>
    </row>
    <row r="64" spans="1:9">
      <c r="A64" s="19" t="s">
        <v>5</v>
      </c>
      <c r="B64" s="35">
        <f>SUM(B62:B63)</f>
        <v>0</v>
      </c>
      <c r="C64" s="35"/>
      <c r="D64" s="24"/>
      <c r="E64" s="25"/>
      <c r="F64" s="26"/>
      <c r="G64" s="26"/>
      <c r="H64" s="26"/>
      <c r="I64" s="26">
        <f>SUM(I62:I63)</f>
        <v>0</v>
      </c>
    </row>
    <row r="65" spans="1:9" ht="15.75" thickBot="1">
      <c r="A65" s="106"/>
      <c r="B65" s="62"/>
      <c r="C65" s="62"/>
      <c r="D65" s="61"/>
      <c r="E65" s="63"/>
      <c r="F65" s="64"/>
      <c r="G65" s="64"/>
      <c r="H65" s="64"/>
      <c r="I65" s="64"/>
    </row>
    <row r="66" spans="1:9" ht="21.75" thickBot="1">
      <c r="A66" s="39" t="s">
        <v>23</v>
      </c>
      <c r="B66" s="40"/>
      <c r="C66" s="40"/>
      <c r="D66" s="40"/>
      <c r="E66" s="40"/>
      <c r="F66" s="5"/>
      <c r="G66" s="5"/>
      <c r="H66" s="5"/>
      <c r="I66" s="5"/>
    </row>
    <row r="67" spans="1:9">
      <c r="A67" s="68" t="s">
        <v>128</v>
      </c>
      <c r="B67" s="69" t="s">
        <v>0</v>
      </c>
      <c r="C67" s="69"/>
      <c r="D67" s="70" t="s">
        <v>1</v>
      </c>
      <c r="E67" s="70" t="s">
        <v>3</v>
      </c>
      <c r="F67" s="71" t="s">
        <v>2</v>
      </c>
      <c r="G67" s="71" t="s">
        <v>54</v>
      </c>
      <c r="H67" s="71" t="s">
        <v>4</v>
      </c>
      <c r="I67" s="71" t="s">
        <v>10</v>
      </c>
    </row>
    <row r="68" spans="1:9">
      <c r="A68" s="34" t="s">
        <v>130</v>
      </c>
      <c r="B68" s="15">
        <f>+C68*E68</f>
        <v>0</v>
      </c>
      <c r="C68" s="15">
        <v>552000</v>
      </c>
      <c r="D68" s="14" t="s">
        <v>175</v>
      </c>
      <c r="E68" s="16"/>
      <c r="F68" s="17">
        <v>41</v>
      </c>
      <c r="G68" s="17">
        <v>1.1299999999999999</v>
      </c>
      <c r="H68" s="17">
        <v>8</v>
      </c>
      <c r="I68" s="17">
        <f>IF(E69=0,0,(E68*F68)*G68*H68)</f>
        <v>0</v>
      </c>
    </row>
    <row r="69" spans="1:9">
      <c r="A69" s="34" t="s">
        <v>131</v>
      </c>
      <c r="B69" s="15">
        <f>+C69*E69</f>
        <v>0</v>
      </c>
      <c r="C69" s="42">
        <v>69000</v>
      </c>
      <c r="D69" s="14" t="s">
        <v>174</v>
      </c>
      <c r="E69" s="16"/>
      <c r="F69" s="17"/>
      <c r="G69" s="17"/>
      <c r="H69" s="17"/>
      <c r="I69" s="17"/>
    </row>
    <row r="70" spans="1:9">
      <c r="A70" s="34" t="s">
        <v>31</v>
      </c>
      <c r="B70" s="15">
        <f>+C70*E70</f>
        <v>0</v>
      </c>
      <c r="C70" s="42">
        <v>42000</v>
      </c>
      <c r="D70" s="14" t="s">
        <v>169</v>
      </c>
      <c r="E70" s="16"/>
      <c r="F70" s="17"/>
      <c r="G70" s="17"/>
      <c r="H70" s="17"/>
      <c r="I70" s="17"/>
    </row>
    <row r="71" spans="1:9">
      <c r="A71" s="19" t="s">
        <v>5</v>
      </c>
      <c r="B71" s="35">
        <f>SUM(B68:B70)</f>
        <v>0</v>
      </c>
      <c r="C71" s="35"/>
      <c r="D71" s="24"/>
      <c r="E71" s="25"/>
      <c r="F71" s="26"/>
      <c r="G71" s="26"/>
      <c r="H71" s="26"/>
      <c r="I71" s="26">
        <f>SUM(I68:I70)</f>
        <v>0</v>
      </c>
    </row>
    <row r="72" spans="1:9" ht="15.75" thickBot="1">
      <c r="A72" s="44"/>
      <c r="B72" s="3"/>
      <c r="C72" s="3"/>
      <c r="F72" s="3"/>
      <c r="G72" s="3"/>
      <c r="H72" s="3"/>
      <c r="I72" s="3"/>
    </row>
    <row r="73" spans="1:9" ht="21.75" thickBot="1">
      <c r="A73" s="39" t="s">
        <v>32</v>
      </c>
      <c r="B73" s="40"/>
      <c r="C73" s="40"/>
      <c r="D73" s="40"/>
      <c r="E73" s="40"/>
      <c r="F73" s="5"/>
      <c r="G73" s="5"/>
      <c r="H73" s="5"/>
      <c r="I73" s="5"/>
    </row>
    <row r="74" spans="1:9">
      <c r="A74" s="68" t="s">
        <v>128</v>
      </c>
      <c r="B74" s="69" t="s">
        <v>0</v>
      </c>
      <c r="C74" s="69"/>
      <c r="D74" s="70" t="s">
        <v>1</v>
      </c>
      <c r="E74" s="70" t="s">
        <v>3</v>
      </c>
      <c r="F74" s="71" t="s">
        <v>2</v>
      </c>
      <c r="G74" s="71" t="s">
        <v>54</v>
      </c>
      <c r="H74" s="71" t="s">
        <v>4</v>
      </c>
      <c r="I74" s="71" t="s">
        <v>10</v>
      </c>
    </row>
    <row r="75" spans="1:9">
      <c r="A75" s="74" t="s">
        <v>33</v>
      </c>
      <c r="B75" s="15">
        <f>+C75*E75</f>
        <v>0</v>
      </c>
      <c r="C75" s="15">
        <v>53000</v>
      </c>
      <c r="D75" s="14" t="s">
        <v>176</v>
      </c>
      <c r="E75" s="16"/>
      <c r="F75" s="17">
        <v>86</v>
      </c>
      <c r="G75" s="17">
        <v>0.59</v>
      </c>
      <c r="H75" s="17">
        <v>8</v>
      </c>
      <c r="I75" s="17">
        <f>IF(E76=0,0,(E75*F75)*G75*H75)</f>
        <v>0</v>
      </c>
    </row>
    <row r="76" spans="1:9">
      <c r="A76" s="74" t="s">
        <v>115</v>
      </c>
      <c r="B76" s="15">
        <f>+C76*E76</f>
        <v>0</v>
      </c>
      <c r="C76" s="15">
        <v>58000</v>
      </c>
      <c r="D76" s="14" t="s">
        <v>177</v>
      </c>
      <c r="E76" s="16"/>
      <c r="F76" s="17"/>
      <c r="G76" s="17"/>
      <c r="H76" s="17"/>
      <c r="I76" s="17"/>
    </row>
    <row r="77" spans="1:9">
      <c r="A77" s="14" t="s">
        <v>34</v>
      </c>
      <c r="B77" s="15">
        <f t="shared" ref="B77" si="5">+C77*E77</f>
        <v>0</v>
      </c>
      <c r="C77" s="42">
        <v>42000</v>
      </c>
      <c r="D77" s="14" t="s">
        <v>169</v>
      </c>
      <c r="E77" s="16"/>
      <c r="F77" s="17"/>
      <c r="G77" s="17"/>
      <c r="H77" s="17"/>
      <c r="I77" s="17"/>
    </row>
    <row r="78" spans="1:9">
      <c r="A78" s="133" t="s">
        <v>76</v>
      </c>
      <c r="B78" s="15">
        <f>+C78*E78</f>
        <v>0</v>
      </c>
      <c r="C78" s="42">
        <v>12000</v>
      </c>
      <c r="D78" s="50" t="s">
        <v>177</v>
      </c>
      <c r="E78" s="16"/>
      <c r="F78" s="52"/>
      <c r="G78" s="52"/>
      <c r="H78" s="52"/>
      <c r="I78" s="17"/>
    </row>
    <row r="79" spans="1:9">
      <c r="A79" s="19" t="s">
        <v>5</v>
      </c>
      <c r="B79" s="35">
        <f>SUM(B75:B78)</f>
        <v>0</v>
      </c>
      <c r="C79" s="35"/>
      <c r="D79" s="24"/>
      <c r="E79" s="25"/>
      <c r="F79" s="26"/>
      <c r="G79" s="26"/>
      <c r="H79" s="26"/>
      <c r="I79" s="26">
        <f>SUM(I75:I78)</f>
        <v>0</v>
      </c>
    </row>
    <row r="80" spans="1:9" ht="15.75" thickBot="1">
      <c r="A80" s="61"/>
      <c r="B80" s="62"/>
      <c r="C80" s="62"/>
      <c r="D80" s="61"/>
      <c r="E80" s="63"/>
      <c r="F80" s="64"/>
      <c r="G80" s="64"/>
      <c r="H80" s="64"/>
      <c r="I80" s="64"/>
    </row>
    <row r="81" spans="1:9" ht="21.75" thickBot="1">
      <c r="A81" s="39" t="s">
        <v>121</v>
      </c>
      <c r="B81" s="40"/>
      <c r="C81" s="40"/>
      <c r="D81" s="40"/>
      <c r="E81" s="40"/>
      <c r="F81" s="5"/>
      <c r="G81" s="5"/>
      <c r="H81" s="5"/>
      <c r="I81" s="5"/>
    </row>
    <row r="82" spans="1:9">
      <c r="A82" s="68" t="s">
        <v>128</v>
      </c>
      <c r="B82" s="69" t="s">
        <v>0</v>
      </c>
      <c r="C82" s="69"/>
      <c r="D82" s="70" t="s">
        <v>1</v>
      </c>
      <c r="E82" s="70" t="s">
        <v>3</v>
      </c>
      <c r="F82" s="71" t="s">
        <v>2</v>
      </c>
      <c r="G82" s="71" t="s">
        <v>54</v>
      </c>
      <c r="H82" s="71" t="s">
        <v>4</v>
      </c>
      <c r="I82" s="71" t="s">
        <v>10</v>
      </c>
    </row>
    <row r="83" spans="1:9" ht="24">
      <c r="A83" s="74" t="s">
        <v>132</v>
      </c>
      <c r="B83" s="15">
        <f>+C83*E83</f>
        <v>0</v>
      </c>
      <c r="C83" s="15">
        <v>86000</v>
      </c>
      <c r="D83" s="14" t="s">
        <v>37</v>
      </c>
      <c r="E83" s="16"/>
      <c r="F83" s="17">
        <v>333</v>
      </c>
      <c r="G83" s="17">
        <v>0.18</v>
      </c>
      <c r="H83" s="17">
        <v>10</v>
      </c>
      <c r="I83" s="17">
        <f>IF(E84=0,0,(E83*F83)*G83*H83)</f>
        <v>0</v>
      </c>
    </row>
    <row r="84" spans="1:9" ht="24">
      <c r="A84" s="73" t="s">
        <v>133</v>
      </c>
      <c r="B84" s="15">
        <f>+C84*E84</f>
        <v>0</v>
      </c>
      <c r="C84" s="42">
        <v>7200</v>
      </c>
      <c r="D84" s="14" t="s">
        <v>178</v>
      </c>
      <c r="E84" s="16"/>
      <c r="F84" s="17"/>
      <c r="G84" s="17"/>
      <c r="H84" s="17"/>
      <c r="I84" s="17"/>
    </row>
    <row r="85" spans="1:9">
      <c r="A85" s="14" t="s">
        <v>35</v>
      </c>
      <c r="B85" s="15">
        <f>+C85*E85</f>
        <v>0</v>
      </c>
      <c r="C85" s="42">
        <v>42000</v>
      </c>
      <c r="D85" s="14" t="s">
        <v>169</v>
      </c>
      <c r="E85" s="16"/>
      <c r="F85" s="17"/>
      <c r="G85" s="17"/>
      <c r="H85" s="17"/>
      <c r="I85" s="17"/>
    </row>
    <row r="86" spans="1:9">
      <c r="A86" s="19" t="s">
        <v>5</v>
      </c>
      <c r="B86" s="35">
        <f>SUM(B83:B85)</f>
        <v>0</v>
      </c>
      <c r="C86" s="35"/>
      <c r="D86" s="24"/>
      <c r="E86" s="25"/>
      <c r="F86" s="26"/>
      <c r="G86" s="26"/>
      <c r="H86" s="26"/>
      <c r="I86" s="26">
        <f>SUM(I83:I85)</f>
        <v>0</v>
      </c>
    </row>
    <row r="87" spans="1:9" ht="15.75" thickBot="1">
      <c r="A87" s="61"/>
      <c r="B87" s="62"/>
      <c r="C87" s="62"/>
      <c r="D87" s="61"/>
      <c r="E87" s="63"/>
      <c r="F87" s="64"/>
      <c r="G87" s="64"/>
      <c r="H87" s="64"/>
      <c r="I87" s="64"/>
    </row>
    <row r="88" spans="1:9" ht="21.75" thickBot="1">
      <c r="A88" s="79" t="s">
        <v>119</v>
      </c>
      <c r="B88" s="40"/>
      <c r="C88" s="40"/>
      <c r="D88" s="40"/>
      <c r="E88" s="40"/>
      <c r="F88" s="5"/>
      <c r="G88" s="5"/>
      <c r="H88" s="5"/>
      <c r="I88" s="5"/>
    </row>
    <row r="89" spans="1:9">
      <c r="A89" s="68" t="s">
        <v>128</v>
      </c>
      <c r="B89" s="69" t="s">
        <v>0</v>
      </c>
      <c r="C89" s="69"/>
      <c r="D89" s="70" t="s">
        <v>1</v>
      </c>
      <c r="E89" s="70" t="s">
        <v>3</v>
      </c>
      <c r="F89" s="71" t="s">
        <v>2</v>
      </c>
      <c r="G89" s="71" t="s">
        <v>54</v>
      </c>
      <c r="H89" s="71" t="s">
        <v>4</v>
      </c>
      <c r="I89" s="71" t="s">
        <v>10</v>
      </c>
    </row>
    <row r="90" spans="1:9">
      <c r="A90" s="74" t="s">
        <v>134</v>
      </c>
      <c r="B90" s="15">
        <f>+C90*E90</f>
        <v>0</v>
      </c>
      <c r="C90" s="15">
        <v>79000</v>
      </c>
      <c r="D90" s="14" t="s">
        <v>179</v>
      </c>
      <c r="E90" s="16"/>
      <c r="F90" s="17">
        <v>20</v>
      </c>
      <c r="G90" s="115">
        <v>1.58</v>
      </c>
      <c r="H90" s="17">
        <v>5</v>
      </c>
      <c r="I90" s="17">
        <f>(E90*F90)*G90*H90</f>
        <v>0</v>
      </c>
    </row>
    <row r="91" spans="1:9">
      <c r="A91" s="73" t="s">
        <v>214</v>
      </c>
      <c r="B91" s="15">
        <f>+C91*E91</f>
        <v>0</v>
      </c>
      <c r="C91" s="15">
        <v>28000</v>
      </c>
      <c r="D91" s="14" t="s">
        <v>174</v>
      </c>
      <c r="E91" s="16"/>
      <c r="F91" s="17"/>
      <c r="G91" s="17"/>
      <c r="H91" s="17"/>
      <c r="I91" s="17"/>
    </row>
    <row r="92" spans="1:9">
      <c r="A92" s="73" t="s">
        <v>26</v>
      </c>
      <c r="B92" s="103">
        <f>C92*E92</f>
        <v>0</v>
      </c>
      <c r="C92" s="103">
        <v>44000</v>
      </c>
      <c r="D92" s="50" t="s">
        <v>37</v>
      </c>
      <c r="E92" s="107"/>
      <c r="F92" s="17"/>
      <c r="G92" s="17"/>
      <c r="H92" s="17"/>
      <c r="I92" s="17"/>
    </row>
    <row r="93" spans="1:9">
      <c r="A93" s="19" t="s">
        <v>5</v>
      </c>
      <c r="B93" s="35">
        <f>SUM(B90:B92)</f>
        <v>0</v>
      </c>
      <c r="C93" s="35"/>
      <c r="D93" s="24"/>
      <c r="E93" s="25"/>
      <c r="F93" s="26"/>
      <c r="G93" s="26"/>
      <c r="H93" s="26"/>
      <c r="I93" s="26">
        <f>SUM(I90:I92)</f>
        <v>0</v>
      </c>
    </row>
    <row r="94" spans="1:9" ht="16.5" customHeight="1" thickBot="1">
      <c r="A94" s="61"/>
      <c r="B94" s="62"/>
      <c r="C94" s="62"/>
      <c r="D94" s="61"/>
      <c r="E94" s="63"/>
      <c r="F94" s="64"/>
      <c r="G94" s="64"/>
      <c r="H94" s="64"/>
      <c r="I94" s="64"/>
    </row>
    <row r="95" spans="1:9" ht="16.5" customHeight="1" thickBot="1">
      <c r="A95" s="79" t="s">
        <v>120</v>
      </c>
      <c r="B95" s="40"/>
      <c r="C95" s="40"/>
      <c r="D95" s="40"/>
      <c r="E95" s="40"/>
      <c r="F95" s="5"/>
      <c r="G95" s="5"/>
      <c r="H95" s="5"/>
      <c r="I95" s="5"/>
    </row>
    <row r="96" spans="1:9" ht="16.5" customHeight="1">
      <c r="A96" s="68" t="s">
        <v>12</v>
      </c>
      <c r="B96" s="69" t="s">
        <v>0</v>
      </c>
      <c r="C96" s="69"/>
      <c r="D96" s="70" t="s">
        <v>1</v>
      </c>
      <c r="E96" s="70" t="s">
        <v>3</v>
      </c>
      <c r="F96" s="71" t="s">
        <v>2</v>
      </c>
      <c r="G96" s="71" t="s">
        <v>54</v>
      </c>
      <c r="H96" s="71" t="s">
        <v>4</v>
      </c>
      <c r="I96" s="71" t="s">
        <v>10</v>
      </c>
    </row>
    <row r="97" spans="1:9" ht="16.5" customHeight="1">
      <c r="A97" s="74" t="s">
        <v>191</v>
      </c>
      <c r="B97" s="191" t="s">
        <v>192</v>
      </c>
      <c r="C97" s="192" t="s">
        <v>192</v>
      </c>
      <c r="D97" s="14" t="s">
        <v>176</v>
      </c>
      <c r="E97" s="16"/>
      <c r="F97" s="17">
        <v>25</v>
      </c>
      <c r="G97" s="17">
        <v>2.58</v>
      </c>
      <c r="H97" s="17">
        <v>8</v>
      </c>
      <c r="I97" s="17">
        <f>E97*F97*G97*H97</f>
        <v>0</v>
      </c>
    </row>
    <row r="98" spans="1:9" ht="16.5" customHeight="1">
      <c r="A98" s="74" t="s">
        <v>193</v>
      </c>
      <c r="B98" s="15">
        <f>C98*E98</f>
        <v>0</v>
      </c>
      <c r="C98" s="42">
        <v>168000</v>
      </c>
      <c r="D98" s="14" t="s">
        <v>174</v>
      </c>
      <c r="E98" s="16"/>
      <c r="F98" s="17"/>
      <c r="G98" s="17"/>
      <c r="H98" s="17"/>
      <c r="I98" s="17"/>
    </row>
    <row r="99" spans="1:9">
      <c r="A99" s="74" t="s">
        <v>36</v>
      </c>
      <c r="B99" s="15">
        <f>C99*E99</f>
        <v>0</v>
      </c>
      <c r="C99" s="15">
        <v>307000</v>
      </c>
      <c r="D99" s="14" t="s">
        <v>169</v>
      </c>
      <c r="E99" s="16"/>
      <c r="F99" s="17"/>
      <c r="G99" s="17"/>
      <c r="H99" s="17"/>
      <c r="I99" s="17"/>
    </row>
    <row r="100" spans="1:9">
      <c r="A100" s="14" t="s">
        <v>55</v>
      </c>
      <c r="B100" s="15">
        <f t="shared" ref="B100" si="6">+C100*E100</f>
        <v>0</v>
      </c>
      <c r="C100" s="42">
        <v>165000</v>
      </c>
      <c r="D100" s="14" t="s">
        <v>37</v>
      </c>
      <c r="E100" s="16"/>
      <c r="F100" s="17"/>
      <c r="G100" s="17"/>
      <c r="H100" s="17"/>
      <c r="I100" s="17"/>
    </row>
    <row r="101" spans="1:9">
      <c r="A101" s="133" t="s">
        <v>75</v>
      </c>
      <c r="B101" s="15">
        <f>+C101*E101</f>
        <v>0</v>
      </c>
      <c r="C101" s="42">
        <v>25000</v>
      </c>
      <c r="D101" s="14" t="s">
        <v>174</v>
      </c>
      <c r="E101" s="16"/>
      <c r="F101" s="17"/>
      <c r="G101" s="17"/>
      <c r="H101" s="17"/>
      <c r="I101" s="17"/>
    </row>
    <row r="102" spans="1:9">
      <c r="A102" s="19" t="s">
        <v>5</v>
      </c>
      <c r="B102" s="35">
        <f>SUM(B97:B101)</f>
        <v>0</v>
      </c>
      <c r="C102" s="35"/>
      <c r="D102" s="24"/>
      <c r="E102" s="25"/>
      <c r="F102" s="26"/>
      <c r="G102" s="26"/>
      <c r="H102" s="26"/>
      <c r="I102" s="26">
        <f>SUM(I97:I101)</f>
        <v>0</v>
      </c>
    </row>
    <row r="103" spans="1:9" ht="15.75" thickBot="1">
      <c r="A103" s="61"/>
      <c r="B103" s="62"/>
      <c r="C103" s="62"/>
      <c r="D103" s="61"/>
      <c r="E103" s="63"/>
      <c r="F103" s="64"/>
      <c r="G103" s="64"/>
      <c r="H103" s="64"/>
      <c r="I103" s="64"/>
    </row>
    <row r="104" spans="1:9" ht="21.75" thickBot="1">
      <c r="A104" s="79" t="s">
        <v>202</v>
      </c>
      <c r="B104" s="40"/>
      <c r="C104" s="40"/>
      <c r="D104" s="40"/>
      <c r="E104" s="40"/>
      <c r="F104" s="5"/>
      <c r="G104" s="5"/>
      <c r="H104" s="5"/>
      <c r="I104" s="5"/>
    </row>
    <row r="105" spans="1:9">
      <c r="A105" s="68" t="s">
        <v>12</v>
      </c>
      <c r="B105" s="69" t="s">
        <v>0</v>
      </c>
      <c r="C105" s="69"/>
      <c r="D105" s="70" t="s">
        <v>1</v>
      </c>
      <c r="E105" s="70" t="s">
        <v>3</v>
      </c>
      <c r="F105" s="71" t="s">
        <v>2</v>
      </c>
      <c r="G105" s="71" t="s">
        <v>54</v>
      </c>
      <c r="H105" s="71" t="s">
        <v>4</v>
      </c>
      <c r="I105" s="71" t="s">
        <v>10</v>
      </c>
    </row>
    <row r="106" spans="1:9">
      <c r="A106" s="74" t="s">
        <v>203</v>
      </c>
      <c r="B106" s="202">
        <f>+C106*E106</f>
        <v>0</v>
      </c>
      <c r="C106" s="201">
        <v>31000</v>
      </c>
      <c r="D106" s="14" t="s">
        <v>204</v>
      </c>
      <c r="E106" s="16"/>
      <c r="F106" s="17">
        <v>61</v>
      </c>
      <c r="G106" s="17">
        <v>0.72899999999999998</v>
      </c>
      <c r="H106" s="17">
        <v>10</v>
      </c>
      <c r="I106" s="17">
        <f>(E106*F106)*G106*H106</f>
        <v>0</v>
      </c>
    </row>
    <row r="107" spans="1:9">
      <c r="A107" s="74" t="s">
        <v>215</v>
      </c>
      <c r="B107" s="203">
        <f>C107*E107</f>
        <v>0</v>
      </c>
      <c r="C107" s="42">
        <v>91000</v>
      </c>
      <c r="D107" s="14" t="s">
        <v>177</v>
      </c>
      <c r="E107" s="16"/>
      <c r="F107" s="17"/>
      <c r="G107" s="17"/>
      <c r="H107" s="17"/>
      <c r="I107" s="17"/>
    </row>
    <row r="108" spans="1:9">
      <c r="A108" s="74" t="s">
        <v>205</v>
      </c>
      <c r="B108" s="203">
        <f>C108*E108</f>
        <v>0</v>
      </c>
      <c r="C108" s="15">
        <v>118000</v>
      </c>
      <c r="D108" s="14" t="s">
        <v>207</v>
      </c>
      <c r="E108" s="16"/>
      <c r="F108" s="17"/>
      <c r="G108" s="17"/>
      <c r="H108" s="17"/>
      <c r="I108" s="17"/>
    </row>
    <row r="109" spans="1:9">
      <c r="A109" s="14" t="s">
        <v>206</v>
      </c>
      <c r="B109" s="203">
        <f>+C109*E109</f>
        <v>0</v>
      </c>
      <c r="C109" s="42">
        <v>32000</v>
      </c>
      <c r="D109" s="14" t="s">
        <v>169</v>
      </c>
      <c r="E109" s="16"/>
      <c r="F109" s="17"/>
      <c r="G109" s="17"/>
      <c r="H109" s="17"/>
      <c r="I109" s="17"/>
    </row>
    <row r="110" spans="1:9">
      <c r="A110" s="204" t="s">
        <v>22</v>
      </c>
      <c r="B110" s="203">
        <f>+C110*E110</f>
        <v>0</v>
      </c>
      <c r="C110" s="15">
        <v>10000</v>
      </c>
      <c r="D110" s="14" t="s">
        <v>168</v>
      </c>
      <c r="E110" s="16"/>
      <c r="F110" s="17"/>
      <c r="G110" s="17"/>
      <c r="H110" s="17"/>
      <c r="I110" s="17"/>
    </row>
    <row r="111" spans="1:9">
      <c r="A111" s="19" t="s">
        <v>5</v>
      </c>
      <c r="B111" s="35">
        <f>SUM(B106:B110)</f>
        <v>0</v>
      </c>
      <c r="C111" s="35"/>
      <c r="D111" s="24"/>
      <c r="E111" s="25"/>
      <c r="F111" s="26"/>
      <c r="G111" s="26"/>
      <c r="H111" s="26"/>
      <c r="I111" s="26">
        <f>SUM(I106:I110)</f>
        <v>0</v>
      </c>
    </row>
    <row r="112" spans="1:9">
      <c r="A112" s="61"/>
      <c r="B112" s="62"/>
      <c r="C112" s="62"/>
      <c r="D112" s="61"/>
      <c r="E112" s="106"/>
      <c r="F112" s="136"/>
      <c r="G112" s="136"/>
      <c r="H112" s="136"/>
      <c r="I112" s="136"/>
    </row>
    <row r="113" spans="1:9" ht="14.25" customHeight="1"/>
    <row r="114" spans="1:9" ht="14.25" customHeight="1">
      <c r="A114" s="54" t="s">
        <v>11</v>
      </c>
      <c r="B114" s="200">
        <f>SUM(I10,I18,I26,I34,I42,I50,I58,I86,I64,I71,I102,I79,I93,I111)</f>
        <v>0</v>
      </c>
      <c r="C114" s="2"/>
      <c r="D114" s="2"/>
      <c r="E114" s="2"/>
      <c r="F114" s="2"/>
      <c r="G114" s="2"/>
      <c r="H114" s="2"/>
      <c r="I114" s="2"/>
    </row>
    <row r="115" spans="1:9" ht="15.75" thickBot="1">
      <c r="A115" s="43" t="s">
        <v>6</v>
      </c>
      <c r="B115" s="200">
        <f>SUM(B10,B18,B26,B34,B42,B50,B58,B86,B64,B71,B93,B102,B79,B111)</f>
        <v>0</v>
      </c>
      <c r="C115" s="2"/>
      <c r="D115" s="2"/>
      <c r="E115" s="2"/>
      <c r="F115" s="2"/>
      <c r="G115" s="2"/>
      <c r="H115" s="2"/>
      <c r="I115" s="2"/>
    </row>
    <row r="116" spans="1:9" ht="15.75" thickBot="1">
      <c r="A116" s="56" t="s">
        <v>216</v>
      </c>
      <c r="B116" s="51">
        <f>IFERROR(B114/B115,0)*1000</f>
        <v>0</v>
      </c>
      <c r="C116" s="2"/>
      <c r="D116" s="2"/>
      <c r="E116" s="2"/>
      <c r="F116" s="2"/>
      <c r="G116" s="2"/>
      <c r="H116" s="2"/>
      <c r="I116" s="2"/>
    </row>
    <row r="117" spans="1:9">
      <c r="A117" s="131" t="s">
        <v>217</v>
      </c>
      <c r="B117" s="132">
        <f>IF((--(E5&gt;0) + --(E14&gt;0) + --(E22&gt;0) + --(E30&gt;0)+ --(E38&gt;0) + --(E46&gt;0) + --(E54&gt;0)+ --(E62&gt;0) + --(E68&gt;0) + --(E75&gt;0)+ --(E83&gt;0) + --(E90&gt;0) + --(E97&gt;0) +--(E106&gt;0))=0, 0, SUM(B114) / (--(E5&gt;0) + --(E14&gt;0) + --(E22&gt;0) + --(E30&gt;0)+ --(E38&gt;0) + --(E46&gt;0) + --(E54&gt;0)+ --(E62&gt;0) + --(E68&gt;0) + --(E75&gt;0)+ --(E83&gt;0) + --(E90&gt;0) + --(E97&gt;0)+--(E106&gt;0)))</f>
        <v>0</v>
      </c>
    </row>
    <row r="119" spans="1:9">
      <c r="A119" s="188"/>
    </row>
    <row r="120" spans="1:9" ht="16.5" customHeight="1"/>
    <row r="121" spans="1:9" ht="14.25" customHeight="1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rgb="FF00B0F0"/>
    <pageSetUpPr fitToPage="1"/>
  </sheetPr>
  <dimension ref="A1:I46"/>
  <sheetViews>
    <sheetView showGridLines="0" zoomScale="80" zoomScaleNormal="80" workbookViewId="0">
      <selection activeCell="E41" sqref="E41"/>
    </sheetView>
  </sheetViews>
  <sheetFormatPr defaultColWidth="9.140625" defaultRowHeight="15" outlineLevelCol="1"/>
  <cols>
    <col min="1" max="1" width="94.5703125" style="3" customWidth="1"/>
    <col min="2" max="2" width="17" style="11" customWidth="1"/>
    <col min="3" max="3" width="14" style="11" bestFit="1" customWidth="1"/>
    <col min="4" max="4" width="23.85546875" style="3" bestFit="1" customWidth="1"/>
    <col min="5" max="5" width="12.5703125" style="3" customWidth="1"/>
    <col min="6" max="6" width="9.28515625" style="12" customWidth="1" outlineLevel="1"/>
    <col min="7" max="7" width="23.5703125" style="12" customWidth="1" outlineLevel="1"/>
    <col min="8" max="8" width="7.5703125" style="12" customWidth="1" outlineLevel="1"/>
    <col min="9" max="9" width="17.7109375" style="46" customWidth="1" outlineLevel="1"/>
    <col min="10" max="10" width="9.140625" style="3"/>
    <col min="11" max="11" width="42" style="3" customWidth="1"/>
    <col min="12" max="12" width="19.5703125" style="3" bestFit="1" customWidth="1"/>
    <col min="13" max="13" width="16.42578125" style="3" customWidth="1"/>
    <col min="14" max="14" width="18.28515625" style="3" customWidth="1"/>
    <col min="15" max="15" width="16.140625" style="3" customWidth="1"/>
    <col min="16" max="16384" width="9.140625" style="3"/>
  </cols>
  <sheetData>
    <row r="1" spans="1:9" s="44" customFormat="1" ht="28.5">
      <c r="A1" s="7" t="s">
        <v>66</v>
      </c>
      <c r="B1" s="8"/>
      <c r="C1" s="8"/>
      <c r="D1" s="9"/>
      <c r="E1" s="9"/>
      <c r="F1" s="10"/>
      <c r="G1" s="10"/>
      <c r="H1" s="10"/>
      <c r="I1" s="45"/>
    </row>
    <row r="2" spans="1:9" ht="15.75" thickBot="1"/>
    <row r="3" spans="1:9" ht="21.75" thickBot="1">
      <c r="A3" s="39" t="s">
        <v>38</v>
      </c>
      <c r="B3" s="40"/>
      <c r="C3" s="40"/>
      <c r="D3" s="40"/>
      <c r="E3" s="40"/>
      <c r="F3" s="5"/>
      <c r="G3" s="5"/>
      <c r="H3" s="5"/>
      <c r="I3" s="47"/>
    </row>
    <row r="4" spans="1:9">
      <c r="A4" s="13" t="s">
        <v>128</v>
      </c>
      <c r="B4" s="96" t="s">
        <v>8</v>
      </c>
      <c r="C4" s="96" t="s">
        <v>9</v>
      </c>
      <c r="D4" s="4" t="s">
        <v>1</v>
      </c>
      <c r="E4" s="4" t="s">
        <v>3</v>
      </c>
      <c r="F4" s="6" t="s">
        <v>2</v>
      </c>
      <c r="G4" s="6" t="s">
        <v>54</v>
      </c>
      <c r="H4" s="6" t="s">
        <v>4</v>
      </c>
      <c r="I4" s="97" t="s">
        <v>10</v>
      </c>
    </row>
    <row r="5" spans="1:9">
      <c r="A5" s="14" t="s">
        <v>42</v>
      </c>
      <c r="B5" s="15">
        <f>SUM(C5*E5)</f>
        <v>0</v>
      </c>
      <c r="C5" s="15">
        <v>1300</v>
      </c>
      <c r="D5" s="14" t="s">
        <v>180</v>
      </c>
      <c r="E5" s="16"/>
      <c r="F5" s="17">
        <v>8</v>
      </c>
      <c r="G5" s="17">
        <v>0.18</v>
      </c>
      <c r="H5" s="17">
        <v>10</v>
      </c>
      <c r="I5" s="146">
        <f>E5*F5*G5*H5</f>
        <v>0</v>
      </c>
    </row>
    <row r="6" spans="1:9">
      <c r="A6" s="27" t="s">
        <v>67</v>
      </c>
      <c r="B6" s="15">
        <f t="shared" ref="B6:B7" si="0">SUM(C6*E6)</f>
        <v>0</v>
      </c>
      <c r="C6" s="41">
        <v>9300</v>
      </c>
      <c r="D6" s="108" t="s">
        <v>37</v>
      </c>
      <c r="E6" s="16"/>
      <c r="F6" s="17"/>
      <c r="G6" s="17"/>
      <c r="H6" s="17"/>
      <c r="I6" s="109"/>
    </row>
    <row r="7" spans="1:9">
      <c r="A7" s="27" t="s">
        <v>68</v>
      </c>
      <c r="B7" s="15">
        <f t="shared" si="0"/>
        <v>0</v>
      </c>
      <c r="C7" s="41">
        <v>20000</v>
      </c>
      <c r="D7" s="108" t="s">
        <v>168</v>
      </c>
      <c r="E7" s="16"/>
      <c r="F7" s="17"/>
      <c r="G7" s="17"/>
      <c r="H7" s="17"/>
      <c r="I7" s="109"/>
    </row>
    <row r="8" spans="1:9">
      <c r="A8" s="91" t="s">
        <v>5</v>
      </c>
      <c r="B8" s="76">
        <f>SUM(B5:B7)</f>
        <v>0</v>
      </c>
      <c r="C8" s="76"/>
      <c r="D8" s="77"/>
      <c r="E8" s="78"/>
      <c r="F8" s="90"/>
      <c r="G8" s="90"/>
      <c r="H8" s="98"/>
      <c r="I8" s="180">
        <f>SUM(I5:I7)</f>
        <v>0</v>
      </c>
    </row>
    <row r="9" spans="1:9" ht="15.75" thickBot="1">
      <c r="A9" s="87"/>
      <c r="B9" s="93"/>
      <c r="C9" s="93"/>
      <c r="D9" s="94"/>
      <c r="E9" s="88"/>
      <c r="F9" s="89"/>
      <c r="G9" s="89"/>
      <c r="H9" s="89"/>
      <c r="I9" s="95"/>
    </row>
    <row r="10" spans="1:9" ht="21.75" thickBot="1">
      <c r="A10" s="39" t="s">
        <v>40</v>
      </c>
      <c r="B10" s="40"/>
      <c r="C10" s="40"/>
      <c r="D10" s="40"/>
      <c r="E10" s="40"/>
      <c r="F10" s="5"/>
      <c r="G10" s="5"/>
      <c r="H10" s="5"/>
      <c r="I10" s="47"/>
    </row>
    <row r="11" spans="1:9">
      <c r="A11" s="13" t="s">
        <v>128</v>
      </c>
      <c r="B11" s="31" t="s">
        <v>8</v>
      </c>
      <c r="C11" s="31" t="s">
        <v>9</v>
      </c>
      <c r="D11" s="4" t="s">
        <v>1</v>
      </c>
      <c r="E11" s="32" t="s">
        <v>3</v>
      </c>
      <c r="F11" s="6" t="s">
        <v>2</v>
      </c>
      <c r="G11" s="6" t="s">
        <v>54</v>
      </c>
      <c r="H11" s="6" t="s">
        <v>4</v>
      </c>
      <c r="I11" s="48" t="s">
        <v>10</v>
      </c>
    </row>
    <row r="12" spans="1:9">
      <c r="A12" s="14" t="s">
        <v>44</v>
      </c>
      <c r="B12" s="28">
        <f>SUM(C12*E12)</f>
        <v>0</v>
      </c>
      <c r="C12" s="15">
        <v>2150</v>
      </c>
      <c r="D12" s="14" t="s">
        <v>181</v>
      </c>
      <c r="E12" s="16"/>
      <c r="F12" s="17">
        <v>8</v>
      </c>
      <c r="G12" s="17">
        <v>0.18</v>
      </c>
      <c r="H12" s="17">
        <v>4</v>
      </c>
      <c r="I12" s="146">
        <f>E12*F12*G12*H12</f>
        <v>0</v>
      </c>
    </row>
    <row r="13" spans="1:9">
      <c r="A13" s="14" t="s">
        <v>69</v>
      </c>
      <c r="B13" s="28">
        <f>SUM(C13*E13)</f>
        <v>0</v>
      </c>
      <c r="C13" s="103">
        <v>1100</v>
      </c>
      <c r="D13" s="50" t="s">
        <v>182</v>
      </c>
      <c r="E13" s="112"/>
      <c r="F13" s="113"/>
      <c r="G13" s="113"/>
      <c r="H13" s="113"/>
      <c r="I13" s="114"/>
    </row>
    <row r="14" spans="1:9">
      <c r="A14" s="14" t="s">
        <v>68</v>
      </c>
      <c r="B14" s="28">
        <f>SUM(C14*E14)</f>
        <v>0</v>
      </c>
      <c r="C14" s="103">
        <v>50000</v>
      </c>
      <c r="D14" s="50" t="s">
        <v>168</v>
      </c>
      <c r="E14" s="16"/>
      <c r="F14" s="17"/>
      <c r="G14" s="17"/>
      <c r="H14" s="17"/>
      <c r="I14" s="110"/>
    </row>
    <row r="15" spans="1:9">
      <c r="A15" s="19" t="s">
        <v>5</v>
      </c>
      <c r="B15" s="35">
        <f>SUM(B12:B14)</f>
        <v>0</v>
      </c>
      <c r="C15" s="35"/>
      <c r="D15" s="24"/>
      <c r="E15" s="25"/>
      <c r="F15" s="26"/>
      <c r="G15" s="26"/>
      <c r="H15" s="38"/>
      <c r="I15" s="49">
        <f>SUM(I12:I14)</f>
        <v>0</v>
      </c>
    </row>
    <row r="16" spans="1:9" ht="15.75" thickBot="1">
      <c r="A16" s="87"/>
      <c r="B16" s="93"/>
      <c r="C16" s="93"/>
      <c r="D16" s="94"/>
      <c r="E16" s="88"/>
      <c r="F16" s="89"/>
      <c r="G16" s="89"/>
      <c r="H16" s="89"/>
      <c r="I16" s="95"/>
    </row>
    <row r="17" spans="1:9" ht="21.75" thickBot="1">
      <c r="A17" s="39" t="s">
        <v>39</v>
      </c>
      <c r="B17" s="40"/>
      <c r="C17" s="40"/>
      <c r="D17" s="40"/>
      <c r="E17" s="40"/>
      <c r="F17" s="5"/>
      <c r="G17" s="5"/>
      <c r="H17" s="5"/>
      <c r="I17" s="47"/>
    </row>
    <row r="18" spans="1:9">
      <c r="A18" s="13" t="s">
        <v>128</v>
      </c>
      <c r="B18" s="96" t="s">
        <v>8</v>
      </c>
      <c r="C18" s="96" t="s">
        <v>9</v>
      </c>
      <c r="D18" s="4" t="s">
        <v>1</v>
      </c>
      <c r="E18" s="4" t="s">
        <v>3</v>
      </c>
      <c r="F18" s="6" t="s">
        <v>2</v>
      </c>
      <c r="G18" s="6" t="s">
        <v>54</v>
      </c>
      <c r="H18" s="6" t="s">
        <v>4</v>
      </c>
      <c r="I18" s="97" t="s">
        <v>10</v>
      </c>
    </row>
    <row r="19" spans="1:9">
      <c r="A19" s="14" t="s">
        <v>136</v>
      </c>
      <c r="B19" s="15">
        <f>SUM(C19*E19)</f>
        <v>0</v>
      </c>
      <c r="C19" s="15">
        <v>860</v>
      </c>
      <c r="D19" s="14" t="s">
        <v>183</v>
      </c>
      <c r="E19" s="16"/>
      <c r="F19" s="17">
        <v>8</v>
      </c>
      <c r="G19" s="17">
        <v>0.18</v>
      </c>
      <c r="H19" s="17">
        <v>10</v>
      </c>
      <c r="I19" s="146">
        <f>E19*F19*G19*H19</f>
        <v>0</v>
      </c>
    </row>
    <row r="20" spans="1:9">
      <c r="A20" s="27" t="s">
        <v>45</v>
      </c>
      <c r="B20" s="15">
        <f t="shared" ref="B20:B21" si="1">SUM(C20*E20)</f>
        <v>0</v>
      </c>
      <c r="C20" s="41">
        <v>9100</v>
      </c>
      <c r="D20" s="108" t="s">
        <v>37</v>
      </c>
      <c r="E20" s="16"/>
      <c r="F20" s="17"/>
      <c r="G20" s="17"/>
      <c r="H20" s="17"/>
      <c r="I20" s="109"/>
    </row>
    <row r="21" spans="1:9">
      <c r="A21" s="27" t="s">
        <v>43</v>
      </c>
      <c r="B21" s="15">
        <f t="shared" si="1"/>
        <v>0</v>
      </c>
      <c r="C21" s="41">
        <v>20000</v>
      </c>
      <c r="D21" s="108" t="s">
        <v>168</v>
      </c>
      <c r="E21" s="16"/>
      <c r="F21" s="17"/>
      <c r="G21" s="17"/>
      <c r="H21" s="17"/>
      <c r="I21" s="109"/>
    </row>
    <row r="22" spans="1:9">
      <c r="A22" s="91" t="s">
        <v>5</v>
      </c>
      <c r="B22" s="76">
        <f>SUM(B19:B21)</f>
        <v>0</v>
      </c>
      <c r="C22" s="76"/>
      <c r="D22" s="77"/>
      <c r="E22" s="78"/>
      <c r="F22" s="90"/>
      <c r="G22" s="90"/>
      <c r="H22" s="98"/>
      <c r="I22" s="135">
        <f>SUM(I19:I21)</f>
        <v>0</v>
      </c>
    </row>
    <row r="23" spans="1:9" ht="15.75" thickBot="1">
      <c r="B23" s="3"/>
      <c r="C23" s="3"/>
      <c r="F23" s="3"/>
      <c r="G23" s="3"/>
      <c r="H23" s="3"/>
      <c r="I23" s="3"/>
    </row>
    <row r="24" spans="1:9" ht="21.75" thickBot="1">
      <c r="A24" s="39" t="s">
        <v>41</v>
      </c>
      <c r="B24" s="40"/>
      <c r="C24" s="40"/>
      <c r="D24" s="40"/>
      <c r="E24" s="40"/>
      <c r="F24" s="5"/>
      <c r="G24" s="5"/>
      <c r="H24" s="5"/>
      <c r="I24" s="47"/>
    </row>
    <row r="25" spans="1:9" ht="15" customHeight="1">
      <c r="A25" s="30" t="s">
        <v>129</v>
      </c>
      <c r="B25" s="31" t="s">
        <v>8</v>
      </c>
      <c r="C25" s="31" t="s">
        <v>9</v>
      </c>
      <c r="D25" s="32" t="s">
        <v>1</v>
      </c>
      <c r="E25" s="32" t="s">
        <v>3</v>
      </c>
      <c r="F25" s="33" t="s">
        <v>2</v>
      </c>
      <c r="G25" s="33" t="s">
        <v>54</v>
      </c>
      <c r="H25" s="33" t="s">
        <v>4</v>
      </c>
      <c r="I25" s="48" t="s">
        <v>10</v>
      </c>
    </row>
    <row r="26" spans="1:9">
      <c r="A26" s="14" t="s">
        <v>46</v>
      </c>
      <c r="B26" s="15">
        <f>SUM(C26*E26)</f>
        <v>0</v>
      </c>
      <c r="C26" s="15">
        <v>674000</v>
      </c>
      <c r="D26" s="14" t="s">
        <v>175</v>
      </c>
      <c r="E26" s="16"/>
      <c r="F26" s="17">
        <v>2125</v>
      </c>
      <c r="G26" s="17">
        <v>0.18</v>
      </c>
      <c r="H26" s="17">
        <v>10</v>
      </c>
      <c r="I26" s="146">
        <f>E26*F26*G26*H26</f>
        <v>0</v>
      </c>
    </row>
    <row r="27" spans="1:9">
      <c r="A27" s="19" t="s">
        <v>5</v>
      </c>
      <c r="B27" s="35">
        <f>SUM(B26:B26)</f>
        <v>0</v>
      </c>
      <c r="C27" s="35"/>
      <c r="D27" s="208"/>
      <c r="E27" s="209"/>
      <c r="F27" s="209"/>
      <c r="G27" s="209"/>
      <c r="H27" s="210"/>
      <c r="I27" s="86">
        <f>SUM(I26)</f>
        <v>0</v>
      </c>
    </row>
    <row r="28" spans="1:9" ht="15.75" thickBot="1">
      <c r="B28" s="3"/>
      <c r="C28" s="3"/>
      <c r="F28" s="3"/>
      <c r="G28" s="3"/>
      <c r="H28" s="3"/>
      <c r="I28" s="3"/>
    </row>
    <row r="29" spans="1:9" ht="21.75" thickBot="1">
      <c r="A29" s="39" t="s">
        <v>135</v>
      </c>
      <c r="B29" s="40"/>
      <c r="C29" s="40"/>
      <c r="D29" s="40"/>
      <c r="E29" s="40"/>
      <c r="F29" s="5"/>
      <c r="G29" s="5"/>
      <c r="H29" s="5"/>
      <c r="I29" s="47"/>
    </row>
    <row r="30" spans="1:9">
      <c r="A30" s="13" t="s">
        <v>128</v>
      </c>
      <c r="B30" s="96" t="s">
        <v>8</v>
      </c>
      <c r="C30" s="96" t="s">
        <v>9</v>
      </c>
      <c r="D30" s="4" t="s">
        <v>1</v>
      </c>
      <c r="E30" s="4" t="s">
        <v>3</v>
      </c>
      <c r="F30" s="6" t="s">
        <v>2</v>
      </c>
      <c r="G30" s="6" t="s">
        <v>54</v>
      </c>
      <c r="H30" s="6" t="s">
        <v>4</v>
      </c>
      <c r="I30" s="97" t="s">
        <v>10</v>
      </c>
    </row>
    <row r="31" spans="1:9" ht="24">
      <c r="A31" s="73" t="s">
        <v>47</v>
      </c>
      <c r="B31" s="15">
        <f>SUM(C31*E31)</f>
        <v>0</v>
      </c>
      <c r="C31" s="15">
        <v>12000</v>
      </c>
      <c r="D31" s="14" t="s">
        <v>184</v>
      </c>
      <c r="E31" s="16"/>
      <c r="F31" s="17">
        <v>8</v>
      </c>
      <c r="G31" s="17">
        <v>0.66</v>
      </c>
      <c r="H31" s="17">
        <v>10</v>
      </c>
      <c r="I31" s="134">
        <f>E31*F31*G31*H31</f>
        <v>0</v>
      </c>
    </row>
    <row r="32" spans="1:9" ht="27.75" customHeight="1">
      <c r="A32" s="91" t="s">
        <v>5</v>
      </c>
      <c r="B32" s="76">
        <f>SUM(B31)</f>
        <v>0</v>
      </c>
      <c r="C32" s="76"/>
      <c r="D32" s="77"/>
      <c r="E32" s="78"/>
      <c r="F32" s="90"/>
      <c r="G32" s="90"/>
      <c r="H32" s="98"/>
      <c r="I32" s="135">
        <f>SUM(I31)</f>
        <v>0</v>
      </c>
    </row>
    <row r="33" spans="1:9">
      <c r="A33" s="61"/>
      <c r="B33" s="62"/>
      <c r="C33" s="62"/>
      <c r="D33" s="61"/>
      <c r="E33" s="63"/>
      <c r="F33" s="64"/>
      <c r="G33" s="64"/>
      <c r="H33" s="64"/>
      <c r="I33" s="66"/>
    </row>
    <row r="34" spans="1:9">
      <c r="A34" s="54" t="s">
        <v>11</v>
      </c>
      <c r="B34" s="205">
        <f>SUM(I8,I15,I27,I22,I32)</f>
        <v>0</v>
      </c>
      <c r="C34" s="1"/>
      <c r="D34" s="2"/>
      <c r="E34" s="2"/>
      <c r="F34" s="2"/>
      <c r="G34" s="2"/>
      <c r="H34" s="2"/>
      <c r="I34" s="2"/>
    </row>
    <row r="35" spans="1:9" ht="15.75" thickBot="1">
      <c r="A35" s="43" t="s">
        <v>6</v>
      </c>
      <c r="B35" s="205">
        <f>SUM(B8,B15,B27,B22,B32)</f>
        <v>0</v>
      </c>
      <c r="C35" s="1"/>
      <c r="D35" s="55"/>
      <c r="E35" s="55"/>
      <c r="F35" s="55"/>
      <c r="G35" s="55"/>
      <c r="H35" s="55"/>
      <c r="I35" s="55"/>
    </row>
    <row r="36" spans="1:9" ht="15.75" thickBot="1">
      <c r="A36" s="56" t="s">
        <v>216</v>
      </c>
      <c r="B36" s="51">
        <f>IFERROR(B34/B35,0)*1000</f>
        <v>0</v>
      </c>
      <c r="C36" s="1"/>
      <c r="D36" s="1"/>
      <c r="E36" s="1"/>
      <c r="F36" s="1"/>
      <c r="G36" s="1"/>
      <c r="H36" s="1"/>
      <c r="I36" s="1"/>
    </row>
    <row r="37" spans="1:9">
      <c r="A37" s="131" t="s">
        <v>217</v>
      </c>
      <c r="B37" s="132">
        <f>IF((--(E5&gt;0) + --(E12&gt;0) + --(E19&gt;0) + --(E26&gt;0)+ --(E31&gt;0))=0, 0, SUM(B34) / (--(E5&gt;0) + --(E12&gt;0) + --(E19&gt;0) + --(E26&gt;0)+ --(E31&gt;0)))</f>
        <v>0</v>
      </c>
      <c r="C37" s="3"/>
      <c r="F37" s="3"/>
      <c r="G37" s="3"/>
      <c r="H37" s="3"/>
      <c r="I37" s="3"/>
    </row>
    <row r="38" spans="1:9">
      <c r="A38" s="61"/>
      <c r="B38" s="62"/>
      <c r="C38" s="62"/>
      <c r="D38" s="61"/>
      <c r="E38" s="63"/>
      <c r="F38" s="64"/>
      <c r="G38" s="64"/>
      <c r="H38" s="64"/>
      <c r="I38" s="66"/>
    </row>
    <row r="39" spans="1:9">
      <c r="A39" s="188"/>
      <c r="B39" s="189"/>
      <c r="C39" s="3"/>
      <c r="F39" s="3"/>
      <c r="G39" s="3"/>
      <c r="H39" s="3"/>
      <c r="I39" s="3"/>
    </row>
    <row r="40" spans="1:9">
      <c r="B40" s="3"/>
      <c r="C40" s="3"/>
      <c r="F40" s="3"/>
      <c r="G40" s="3"/>
      <c r="H40" s="3"/>
      <c r="I40" s="3"/>
    </row>
    <row r="41" spans="1:9">
      <c r="B41" s="3"/>
      <c r="C41" s="3"/>
      <c r="F41" s="3"/>
      <c r="G41" s="3"/>
      <c r="H41" s="3"/>
      <c r="I41" s="3"/>
    </row>
    <row r="42" spans="1:9">
      <c r="B42" s="3"/>
      <c r="C42" s="3"/>
      <c r="F42" s="3"/>
      <c r="G42" s="3"/>
      <c r="H42" s="3"/>
      <c r="I42" s="3"/>
    </row>
    <row r="43" spans="1:9">
      <c r="B43" s="3"/>
      <c r="C43" s="3"/>
      <c r="F43" s="3"/>
      <c r="G43" s="3"/>
      <c r="H43" s="3"/>
      <c r="I43" s="3"/>
    </row>
    <row r="44" spans="1:9">
      <c r="B44" s="3"/>
      <c r="C44" s="3"/>
      <c r="F44" s="3"/>
      <c r="G44" s="3"/>
      <c r="H44" s="3"/>
      <c r="I44" s="3"/>
    </row>
    <row r="45" spans="1:9">
      <c r="B45" s="3"/>
      <c r="C45" s="3"/>
      <c r="F45" s="3"/>
      <c r="G45" s="3"/>
      <c r="H45" s="3"/>
      <c r="I45" s="3"/>
    </row>
    <row r="46" spans="1:9">
      <c r="B46" s="3"/>
      <c r="C46" s="3"/>
      <c r="F46" s="3"/>
      <c r="G46" s="3"/>
      <c r="H46" s="3"/>
      <c r="I46" s="3"/>
    </row>
  </sheetData>
  <dataConsolidate/>
  <mergeCells count="1">
    <mergeCell ref="D27:H27"/>
  </mergeCells>
  <pageMargins left="0.25" right="0.25" top="0.75" bottom="0.75" header="0.3" footer="0.3"/>
  <pageSetup paperSize="8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I35"/>
  <sheetViews>
    <sheetView zoomScale="83" workbookViewId="0">
      <selection activeCell="E1" sqref="E1"/>
    </sheetView>
  </sheetViews>
  <sheetFormatPr defaultColWidth="9.140625" defaultRowHeight="15" outlineLevelCol="1"/>
  <cols>
    <col min="1" max="1" width="119.140625" style="3" bestFit="1" customWidth="1"/>
    <col min="2" max="2" width="16.42578125" style="11" customWidth="1"/>
    <col min="3" max="3" width="14" style="11" bestFit="1" customWidth="1"/>
    <col min="4" max="4" width="21.42578125" style="3" customWidth="1"/>
    <col min="5" max="5" width="7.140625" style="3" bestFit="1" customWidth="1"/>
    <col min="6" max="6" width="9.28515625" style="12" bestFit="1" customWidth="1" outlineLevel="1"/>
    <col min="7" max="7" width="23.5703125" style="12" bestFit="1" customWidth="1" outlineLevel="1"/>
    <col min="8" max="8" width="7.5703125" style="12" bestFit="1" customWidth="1" outlineLevel="1"/>
    <col min="9" max="9" width="16.140625" style="12" bestFit="1" customWidth="1" outlineLevel="1"/>
    <col min="10" max="10" width="15" style="3" customWidth="1"/>
    <col min="11" max="11" width="9.140625" style="3"/>
    <col min="12" max="12" width="42" style="3" customWidth="1"/>
    <col min="13" max="13" width="19.5703125" style="3" bestFit="1" customWidth="1"/>
    <col min="14" max="14" width="16.42578125" style="3" customWidth="1"/>
    <col min="15" max="15" width="18.28515625" style="3" customWidth="1"/>
    <col min="16" max="16" width="16.140625" style="3" customWidth="1"/>
    <col min="17" max="16384" width="9.140625" style="3"/>
  </cols>
  <sheetData>
    <row r="1" spans="1:9" s="44" customFormat="1" ht="28.5">
      <c r="A1" s="7" t="s">
        <v>70</v>
      </c>
      <c r="B1" s="8"/>
      <c r="C1" s="8"/>
      <c r="D1" s="9"/>
      <c r="E1" s="9"/>
      <c r="F1" s="10"/>
      <c r="G1" s="10"/>
      <c r="H1" s="10"/>
      <c r="I1" s="10"/>
    </row>
    <row r="2" spans="1:9" ht="15.75" thickBot="1"/>
    <row r="3" spans="1:9" ht="21.75" thickBot="1">
      <c r="A3" s="39" t="s">
        <v>48</v>
      </c>
      <c r="B3" s="40"/>
      <c r="C3" s="40"/>
      <c r="D3" s="40"/>
      <c r="E3" s="40"/>
      <c r="F3" s="5"/>
      <c r="G3" s="5"/>
      <c r="H3" s="5"/>
      <c r="I3" s="5"/>
    </row>
    <row r="4" spans="1:9">
      <c r="A4" s="30" t="s">
        <v>129</v>
      </c>
      <c r="B4" s="31" t="s">
        <v>8</v>
      </c>
      <c r="C4" s="31" t="s">
        <v>9</v>
      </c>
      <c r="D4" s="32" t="s">
        <v>1</v>
      </c>
      <c r="E4" s="32" t="s">
        <v>3</v>
      </c>
      <c r="F4" s="33" t="s">
        <v>2</v>
      </c>
      <c r="G4" s="33" t="s">
        <v>54</v>
      </c>
      <c r="H4" s="33" t="s">
        <v>4</v>
      </c>
      <c r="I4" s="33" t="s">
        <v>10</v>
      </c>
    </row>
    <row r="5" spans="1:9">
      <c r="A5" s="65" t="s">
        <v>137</v>
      </c>
      <c r="B5" s="28">
        <f>+C5*E5</f>
        <v>0</v>
      </c>
      <c r="C5" s="28">
        <v>160</v>
      </c>
      <c r="D5" s="20" t="s">
        <v>17</v>
      </c>
      <c r="E5" s="36"/>
      <c r="F5" s="37">
        <v>1</v>
      </c>
      <c r="G5" s="37">
        <v>82.5</v>
      </c>
      <c r="H5" s="37">
        <v>8</v>
      </c>
      <c r="I5" s="37">
        <f>(E5*F5)*G5*H5</f>
        <v>0</v>
      </c>
    </row>
    <row r="6" spans="1:9">
      <c r="A6" s="19" t="s">
        <v>5</v>
      </c>
      <c r="B6" s="35">
        <f>SUM(B5)</f>
        <v>0</v>
      </c>
      <c r="C6" s="35"/>
      <c r="D6" s="24"/>
      <c r="E6" s="25"/>
      <c r="F6" s="26"/>
      <c r="G6" s="26"/>
      <c r="H6" s="26"/>
      <c r="I6" s="26">
        <f>SUM(I5)</f>
        <v>0</v>
      </c>
    </row>
    <row r="7" spans="1:9" ht="15.75" thickBot="1"/>
    <row r="8" spans="1:9" ht="21.75" thickBot="1">
      <c r="A8" s="39" t="s">
        <v>49</v>
      </c>
      <c r="B8" s="40"/>
      <c r="C8" s="40"/>
      <c r="D8" s="40"/>
      <c r="E8" s="40"/>
      <c r="F8" s="5"/>
      <c r="G8" s="5"/>
      <c r="H8" s="5"/>
      <c r="I8" s="5"/>
    </row>
    <row r="9" spans="1:9">
      <c r="A9" s="30" t="s">
        <v>129</v>
      </c>
      <c r="B9" s="31" t="s">
        <v>0</v>
      </c>
      <c r="C9" s="31"/>
      <c r="D9" s="32" t="s">
        <v>1</v>
      </c>
      <c r="E9" s="32" t="s">
        <v>3</v>
      </c>
      <c r="F9" s="33" t="s">
        <v>2</v>
      </c>
      <c r="G9" s="33" t="s">
        <v>54</v>
      </c>
      <c r="H9" s="33" t="s">
        <v>4</v>
      </c>
      <c r="I9" s="33" t="s">
        <v>10</v>
      </c>
    </row>
    <row r="10" spans="1:9">
      <c r="A10" s="27" t="s">
        <v>15</v>
      </c>
      <c r="B10" s="41">
        <f>+C10*E10</f>
        <v>0</v>
      </c>
      <c r="C10" s="41">
        <v>1400</v>
      </c>
      <c r="D10" s="20" t="s">
        <v>17</v>
      </c>
      <c r="E10" s="16"/>
      <c r="F10" s="37">
        <v>1050</v>
      </c>
      <c r="G10" s="37">
        <v>126.5</v>
      </c>
      <c r="H10" s="37">
        <v>10</v>
      </c>
      <c r="I10" s="37">
        <f>(E10*F10)*G10*H10</f>
        <v>0</v>
      </c>
    </row>
    <row r="11" spans="1:9">
      <c r="A11" s="19" t="s">
        <v>5</v>
      </c>
      <c r="B11" s="35">
        <f>SUM(B10)</f>
        <v>0</v>
      </c>
      <c r="C11" s="35"/>
      <c r="D11" s="24"/>
      <c r="E11" s="25"/>
      <c r="F11" s="26"/>
      <c r="G11" s="26"/>
      <c r="H11" s="26"/>
      <c r="I11" s="26">
        <f>SUM(I10)</f>
        <v>0</v>
      </c>
    </row>
    <row r="12" spans="1:9" ht="15.75" thickBot="1"/>
    <row r="13" spans="1:9" ht="21.75" thickBot="1">
      <c r="A13" s="39" t="s">
        <v>50</v>
      </c>
      <c r="B13" s="40"/>
      <c r="C13" s="40"/>
      <c r="D13" s="40"/>
      <c r="E13" s="40"/>
      <c r="F13" s="5"/>
      <c r="G13" s="5"/>
      <c r="H13" s="5"/>
      <c r="I13" s="5"/>
    </row>
    <row r="14" spans="1:9">
      <c r="A14" s="30" t="s">
        <v>138</v>
      </c>
      <c r="B14" s="31" t="s">
        <v>0</v>
      </c>
      <c r="C14" s="31"/>
      <c r="D14" s="32" t="s">
        <v>1</v>
      </c>
      <c r="E14" s="32" t="s">
        <v>3</v>
      </c>
      <c r="F14" s="33" t="s">
        <v>2</v>
      </c>
      <c r="G14" s="33" t="s">
        <v>54</v>
      </c>
      <c r="H14" s="33" t="s">
        <v>4</v>
      </c>
      <c r="I14" s="33" t="s">
        <v>10</v>
      </c>
    </row>
    <row r="15" spans="1:9">
      <c r="A15" s="27" t="s">
        <v>71</v>
      </c>
      <c r="B15" s="41">
        <f>+C15*E15</f>
        <v>0</v>
      </c>
      <c r="C15" s="41">
        <v>90000</v>
      </c>
      <c r="D15" s="14" t="s">
        <v>37</v>
      </c>
      <c r="E15" s="16"/>
      <c r="F15" s="37">
        <v>1530</v>
      </c>
      <c r="G15" s="37">
        <v>88</v>
      </c>
      <c r="H15" s="37">
        <v>10</v>
      </c>
      <c r="I15" s="37">
        <f>(E15*F15)*G15*H15</f>
        <v>0</v>
      </c>
    </row>
    <row r="16" spans="1:9">
      <c r="A16" s="27" t="s">
        <v>52</v>
      </c>
      <c r="B16" s="41">
        <f>+C16*E16</f>
        <v>0</v>
      </c>
      <c r="C16" s="41">
        <v>143000</v>
      </c>
      <c r="D16" s="14" t="s">
        <v>167</v>
      </c>
      <c r="E16" s="107"/>
      <c r="F16" s="17"/>
      <c r="G16" s="17"/>
      <c r="H16" s="17"/>
      <c r="I16" s="17"/>
    </row>
    <row r="17" spans="1:9">
      <c r="A17" s="27" t="s">
        <v>53</v>
      </c>
      <c r="B17" s="41">
        <f>IF(E17&lt;=0, 0, (55000+(E17-1)*C17))</f>
        <v>0</v>
      </c>
      <c r="C17" s="41">
        <v>4000</v>
      </c>
      <c r="D17" s="14" t="s">
        <v>200</v>
      </c>
      <c r="E17" s="107"/>
      <c r="F17" s="17"/>
      <c r="G17" s="17"/>
      <c r="H17" s="17"/>
      <c r="I17" s="17"/>
    </row>
    <row r="18" spans="1:9">
      <c r="A18" s="19" t="s">
        <v>5</v>
      </c>
      <c r="B18" s="35">
        <f>SUM(B15:B17)</f>
        <v>0</v>
      </c>
      <c r="C18" s="35"/>
      <c r="D18" s="24"/>
      <c r="E18" s="25"/>
      <c r="F18" s="26"/>
      <c r="G18" s="26"/>
      <c r="H18" s="26"/>
      <c r="I18" s="60">
        <f>SUM(I15:I17)</f>
        <v>0</v>
      </c>
    </row>
    <row r="19" spans="1:9" ht="15.75" thickBot="1"/>
    <row r="20" spans="1:9" ht="21.75" thickBot="1">
      <c r="A20" s="39" t="s">
        <v>51</v>
      </c>
      <c r="B20" s="40"/>
      <c r="C20" s="40"/>
      <c r="D20" s="40"/>
      <c r="E20" s="40"/>
      <c r="F20" s="5"/>
      <c r="G20" s="5"/>
      <c r="H20" s="5"/>
      <c r="I20" s="5"/>
    </row>
    <row r="21" spans="1:9">
      <c r="A21" s="30" t="s">
        <v>129</v>
      </c>
      <c r="B21" s="31" t="s">
        <v>0</v>
      </c>
      <c r="C21" s="31"/>
      <c r="D21" s="32" t="s">
        <v>1</v>
      </c>
      <c r="E21" s="32" t="s">
        <v>3</v>
      </c>
      <c r="F21" s="33" t="s">
        <v>2</v>
      </c>
      <c r="G21" s="33" t="s">
        <v>54</v>
      </c>
      <c r="H21" s="33" t="s">
        <v>4</v>
      </c>
      <c r="I21" s="33" t="s">
        <v>10</v>
      </c>
    </row>
    <row r="22" spans="1:9">
      <c r="A22" s="27" t="s">
        <v>16</v>
      </c>
      <c r="B22" s="41">
        <f>+C22*E22</f>
        <v>0</v>
      </c>
      <c r="C22" s="99">
        <v>4700</v>
      </c>
      <c r="D22" s="14" t="s">
        <v>7</v>
      </c>
      <c r="E22" s="16"/>
      <c r="F22" s="37">
        <v>9.9</v>
      </c>
      <c r="G22" s="37">
        <v>11</v>
      </c>
      <c r="H22" s="37">
        <v>10</v>
      </c>
      <c r="I22" s="37">
        <f>(E22*F22)*G22*H22</f>
        <v>0</v>
      </c>
    </row>
    <row r="23" spans="1:9">
      <c r="A23" s="19" t="s">
        <v>5</v>
      </c>
      <c r="B23" s="35">
        <f>SUM(B22)</f>
        <v>0</v>
      </c>
      <c r="C23" s="35"/>
      <c r="D23" s="24"/>
      <c r="E23" s="25"/>
      <c r="F23" s="26"/>
      <c r="G23" s="26"/>
      <c r="H23" s="26"/>
      <c r="I23" s="26">
        <f>SUM(I22)</f>
        <v>0</v>
      </c>
    </row>
    <row r="25" spans="1:9">
      <c r="A25" s="54" t="s">
        <v>11</v>
      </c>
      <c r="B25" s="205">
        <f>SUM(I5+I10+I15+I22)</f>
        <v>0</v>
      </c>
      <c r="C25" s="2"/>
      <c r="D25" s="2"/>
      <c r="E25" s="2"/>
      <c r="F25" s="2"/>
      <c r="G25" s="2"/>
      <c r="H25" s="2"/>
      <c r="I25" s="2"/>
    </row>
    <row r="26" spans="1:9">
      <c r="A26" s="43" t="s">
        <v>6</v>
      </c>
      <c r="B26" s="205">
        <f>SUM(B23,B18,B11,B6)</f>
        <v>0</v>
      </c>
      <c r="C26" s="2"/>
      <c r="D26" s="2"/>
      <c r="E26" s="2"/>
      <c r="F26" s="2"/>
      <c r="G26" s="2"/>
      <c r="H26" s="2"/>
      <c r="I26" s="2"/>
    </row>
    <row r="27" spans="1:9">
      <c r="A27" s="56" t="s">
        <v>216</v>
      </c>
      <c r="B27" s="205">
        <f>IFERROR(B25/B26,0)*1000</f>
        <v>0</v>
      </c>
      <c r="C27" s="2"/>
      <c r="D27" s="2"/>
      <c r="E27" s="2"/>
      <c r="F27" s="2"/>
      <c r="G27" s="2"/>
      <c r="H27" s="2"/>
      <c r="I27" s="2"/>
    </row>
    <row r="28" spans="1:9">
      <c r="A28" s="131" t="s">
        <v>217</v>
      </c>
      <c r="B28" s="132">
        <f>IF((--(E5&gt;0) + --(E10&gt;0) + --(E15&gt;0) + --(E22&gt;0))=0, 0, SUM(B25) / (--(E5&gt;0) + --(E10&gt;0) + --(E15&gt;0) + --(E22&gt;0)))</f>
        <v>0</v>
      </c>
    </row>
    <row r="30" spans="1:9">
      <c r="A30" s="188"/>
      <c r="B30" s="189"/>
    </row>
    <row r="35" spans="3:3">
      <c r="C35" s="207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3CBAF-58A0-4D32-9BB8-884230AC15CA}">
  <sheetPr>
    <tabColor rgb="FF00B0F0"/>
  </sheetPr>
  <dimension ref="A1:I144"/>
  <sheetViews>
    <sheetView topLeftCell="A32" zoomScale="80" zoomScaleNormal="80" workbookViewId="0">
      <selection activeCell="E1" sqref="E1"/>
    </sheetView>
  </sheetViews>
  <sheetFormatPr defaultColWidth="9.140625" defaultRowHeight="15" outlineLevelCol="1"/>
  <cols>
    <col min="1" max="1" width="119.140625" style="3" bestFit="1" customWidth="1"/>
    <col min="2" max="2" width="12.5703125" style="11" bestFit="1" customWidth="1"/>
    <col min="3" max="3" width="14" style="11" bestFit="1" customWidth="1"/>
    <col min="4" max="4" width="34.28515625" style="3" bestFit="1" customWidth="1"/>
    <col min="5" max="5" width="5.7109375" style="3" bestFit="1" customWidth="1"/>
    <col min="6" max="6" width="15.28515625" style="12" customWidth="1" outlineLevel="1"/>
    <col min="7" max="7" width="23.5703125" style="12" bestFit="1" customWidth="1" outlineLevel="1"/>
    <col min="8" max="8" width="15.28515625" style="12" customWidth="1" outlineLevel="1"/>
    <col min="9" max="9" width="17.42578125" style="12" customWidth="1" outlineLevel="1"/>
    <col min="10" max="10" width="15" style="3" customWidth="1"/>
    <col min="11" max="11" width="9.140625" style="3"/>
    <col min="12" max="12" width="42" style="3" customWidth="1"/>
    <col min="13" max="13" width="19.5703125" style="3" bestFit="1" customWidth="1"/>
    <col min="14" max="14" width="16.42578125" style="3" customWidth="1"/>
    <col min="15" max="15" width="18.28515625" style="3" customWidth="1"/>
    <col min="16" max="16" width="16.140625" style="3" customWidth="1"/>
    <col min="17" max="16384" width="9.140625" style="3"/>
  </cols>
  <sheetData>
    <row r="1" spans="1:9" s="44" customFormat="1" ht="28.5">
      <c r="A1" s="7" t="s">
        <v>77</v>
      </c>
      <c r="B1" s="8"/>
      <c r="C1" s="8"/>
      <c r="D1" s="9"/>
      <c r="E1" s="9"/>
      <c r="F1" s="10"/>
      <c r="G1" s="10"/>
      <c r="H1" s="10"/>
      <c r="I1" s="10"/>
    </row>
    <row r="2" spans="1:9" ht="15.75" thickBot="1">
      <c r="A2" s="143"/>
      <c r="B2" s="144"/>
      <c r="C2" s="178"/>
      <c r="D2" s="179"/>
      <c r="E2" s="143"/>
      <c r="F2" s="143"/>
      <c r="G2" s="143"/>
      <c r="H2" s="143"/>
      <c r="I2" s="143"/>
    </row>
    <row r="3" spans="1:9" ht="21.75" thickBot="1">
      <c r="A3" s="138" t="s">
        <v>78</v>
      </c>
      <c r="B3" s="139"/>
      <c r="C3" s="139"/>
      <c r="D3" s="139"/>
      <c r="E3" s="139"/>
      <c r="F3" s="139"/>
      <c r="G3" s="139"/>
      <c r="H3" s="139"/>
      <c r="I3" s="139"/>
    </row>
    <row r="4" spans="1:9">
      <c r="A4" s="30" t="s">
        <v>128</v>
      </c>
      <c r="B4" s="31" t="s">
        <v>8</v>
      </c>
      <c r="C4" s="31" t="s">
        <v>9</v>
      </c>
      <c r="D4" s="32" t="s">
        <v>1</v>
      </c>
      <c r="E4" s="32" t="s">
        <v>3</v>
      </c>
      <c r="F4" s="32" t="s">
        <v>2</v>
      </c>
      <c r="G4" s="32" t="s">
        <v>54</v>
      </c>
      <c r="H4" s="32" t="s">
        <v>4</v>
      </c>
      <c r="I4" s="32" t="s">
        <v>10</v>
      </c>
    </row>
    <row r="5" spans="1:9">
      <c r="A5" s="140" t="s">
        <v>140</v>
      </c>
      <c r="B5" s="29">
        <f>+C5*E5</f>
        <v>0</v>
      </c>
      <c r="C5" s="176">
        <v>139000</v>
      </c>
      <c r="D5" s="141" t="s">
        <v>86</v>
      </c>
      <c r="E5" s="22"/>
      <c r="F5" s="142">
        <v>1940</v>
      </c>
      <c r="G5" s="142">
        <v>0.41</v>
      </c>
      <c r="H5" s="142">
        <v>20</v>
      </c>
      <c r="I5" s="146">
        <f>(E5*F5*G5*H5)</f>
        <v>0</v>
      </c>
    </row>
    <row r="6" spans="1:9">
      <c r="A6" s="140" t="s">
        <v>106</v>
      </c>
      <c r="B6" s="29">
        <f t="shared" ref="B6:B7" si="0">+C6*E6</f>
        <v>0</v>
      </c>
      <c r="C6" s="15">
        <v>130</v>
      </c>
      <c r="D6" s="34" t="s">
        <v>141</v>
      </c>
      <c r="E6" s="16"/>
      <c r="F6" s="142"/>
      <c r="G6" s="142"/>
      <c r="H6" s="142"/>
      <c r="I6" s="142"/>
    </row>
    <row r="7" spans="1:9">
      <c r="A7" s="140" t="s">
        <v>89</v>
      </c>
      <c r="B7" s="29">
        <f t="shared" si="0"/>
        <v>0</v>
      </c>
      <c r="C7" s="168">
        <v>40</v>
      </c>
      <c r="D7" s="34" t="s">
        <v>142</v>
      </c>
      <c r="E7" s="16"/>
      <c r="F7" s="142"/>
      <c r="G7" s="142"/>
      <c r="H7" s="142"/>
      <c r="I7" s="142"/>
    </row>
    <row r="8" spans="1:9">
      <c r="A8" s="19" t="s">
        <v>5</v>
      </c>
      <c r="B8" s="35">
        <f>SUM(B5:B7)</f>
        <v>0</v>
      </c>
      <c r="C8" s="35"/>
      <c r="D8" s="24"/>
      <c r="E8" s="25"/>
      <c r="F8" s="25"/>
      <c r="G8" s="25"/>
      <c r="H8" s="25"/>
      <c r="I8" s="25">
        <f>SUM(I5:I7)</f>
        <v>0</v>
      </c>
    </row>
    <row r="9" spans="1:9" ht="15.75" thickBot="1">
      <c r="A9" s="143"/>
      <c r="B9" s="144"/>
      <c r="C9" s="144"/>
      <c r="D9" s="143"/>
      <c r="E9" s="143"/>
      <c r="F9" s="143"/>
      <c r="G9" s="143"/>
      <c r="H9" s="143"/>
      <c r="I9" s="143"/>
    </row>
    <row r="10" spans="1:9" ht="21.75" thickBot="1">
      <c r="A10" s="138" t="s">
        <v>79</v>
      </c>
      <c r="B10" s="139"/>
      <c r="C10" s="139"/>
      <c r="D10" s="139"/>
      <c r="E10" s="139"/>
      <c r="F10" s="139"/>
      <c r="G10" s="139"/>
      <c r="H10" s="139"/>
      <c r="I10" s="139"/>
    </row>
    <row r="11" spans="1:9">
      <c r="A11" s="30" t="s">
        <v>128</v>
      </c>
      <c r="B11" s="31" t="s">
        <v>0</v>
      </c>
      <c r="C11" s="31"/>
      <c r="D11" s="32" t="s">
        <v>1</v>
      </c>
      <c r="E11" s="32" t="s">
        <v>3</v>
      </c>
      <c r="F11" s="32" t="s">
        <v>2</v>
      </c>
      <c r="G11" s="32" t="s">
        <v>54</v>
      </c>
      <c r="H11" s="32" t="s">
        <v>4</v>
      </c>
      <c r="I11" s="32" t="s">
        <v>10</v>
      </c>
    </row>
    <row r="12" spans="1:9">
      <c r="A12" s="140" t="s">
        <v>139</v>
      </c>
      <c r="B12" s="29">
        <f>+C12*E12</f>
        <v>0</v>
      </c>
      <c r="C12" s="15">
        <v>124000</v>
      </c>
      <c r="D12" s="141" t="s">
        <v>86</v>
      </c>
      <c r="E12" s="22"/>
      <c r="F12" s="142">
        <v>1940</v>
      </c>
      <c r="G12" s="142">
        <v>0.22</v>
      </c>
      <c r="H12" s="142">
        <v>20</v>
      </c>
      <c r="I12" s="146">
        <f>(E12*F12*G12*H12)</f>
        <v>0</v>
      </c>
    </row>
    <row r="13" spans="1:9">
      <c r="A13" s="145" t="s">
        <v>106</v>
      </c>
      <c r="B13" s="29">
        <f t="shared" ref="B13:B14" si="1">+C13*E13</f>
        <v>0</v>
      </c>
      <c r="C13" s="15">
        <v>120</v>
      </c>
      <c r="D13" s="141" t="s">
        <v>141</v>
      </c>
      <c r="E13" s="22"/>
      <c r="F13" s="142"/>
      <c r="G13" s="142"/>
      <c r="H13" s="142"/>
      <c r="I13" s="142"/>
    </row>
    <row r="14" spans="1:9">
      <c r="A14" s="145" t="s">
        <v>89</v>
      </c>
      <c r="B14" s="29">
        <f t="shared" si="1"/>
        <v>0</v>
      </c>
      <c r="C14" s="177">
        <v>40</v>
      </c>
      <c r="D14" s="34" t="s">
        <v>142</v>
      </c>
      <c r="E14" s="16"/>
      <c r="F14" s="142"/>
      <c r="G14" s="142"/>
      <c r="H14" s="142"/>
      <c r="I14" s="142"/>
    </row>
    <row r="15" spans="1:9">
      <c r="A15" s="19" t="s">
        <v>5</v>
      </c>
      <c r="B15" s="35">
        <f>SUM(B12:B14)</f>
        <v>0</v>
      </c>
      <c r="C15" s="35"/>
      <c r="D15" s="24"/>
      <c r="E15" s="25"/>
      <c r="F15" s="25"/>
      <c r="G15" s="25"/>
      <c r="H15" s="25"/>
      <c r="I15" s="25">
        <f>SUM(I12:I14)</f>
        <v>0</v>
      </c>
    </row>
    <row r="16" spans="1:9" ht="15.75" thickBot="1">
      <c r="A16" s="143"/>
      <c r="B16" s="144"/>
      <c r="C16" s="144"/>
      <c r="D16" s="143"/>
      <c r="E16" s="143"/>
      <c r="F16" s="143"/>
      <c r="G16" s="143"/>
      <c r="H16" s="143"/>
      <c r="I16" s="143"/>
    </row>
    <row r="17" spans="1:9" ht="21.75" thickBot="1">
      <c r="A17" s="138" t="s">
        <v>107</v>
      </c>
      <c r="B17" s="139"/>
      <c r="C17" s="139"/>
      <c r="D17" s="139"/>
      <c r="E17" s="139"/>
      <c r="F17" s="139"/>
      <c r="G17" s="139"/>
      <c r="H17" s="139"/>
      <c r="I17" s="139"/>
    </row>
    <row r="18" spans="1:9">
      <c r="A18" s="30" t="s">
        <v>129</v>
      </c>
      <c r="B18" s="31" t="s">
        <v>0</v>
      </c>
      <c r="C18" s="31"/>
      <c r="D18" s="32" t="s">
        <v>1</v>
      </c>
      <c r="E18" s="32" t="s">
        <v>3</v>
      </c>
      <c r="F18" s="32" t="s">
        <v>2</v>
      </c>
      <c r="G18" s="32" t="s">
        <v>54</v>
      </c>
      <c r="H18" s="32" t="s">
        <v>4</v>
      </c>
      <c r="I18" s="32" t="s">
        <v>10</v>
      </c>
    </row>
    <row r="19" spans="1:9">
      <c r="A19" s="145" t="s">
        <v>143</v>
      </c>
      <c r="B19" s="18">
        <f>+C19*E19</f>
        <v>0</v>
      </c>
      <c r="C19" s="15">
        <v>613000</v>
      </c>
      <c r="D19" s="141" t="s">
        <v>87</v>
      </c>
      <c r="E19" s="22"/>
      <c r="F19" s="142">
        <v>813</v>
      </c>
      <c r="G19" s="142">
        <v>1.34</v>
      </c>
      <c r="H19" s="142">
        <v>10</v>
      </c>
      <c r="I19" s="146">
        <f>(E19*F19*G19*H19)</f>
        <v>0</v>
      </c>
    </row>
    <row r="20" spans="1:9">
      <c r="A20" s="19" t="s">
        <v>5</v>
      </c>
      <c r="B20" s="35">
        <f>SUM(B19:B19)</f>
        <v>0</v>
      </c>
      <c r="C20" s="35"/>
      <c r="D20" s="24"/>
      <c r="E20" s="25"/>
      <c r="F20" s="25"/>
      <c r="G20" s="25"/>
      <c r="H20" s="25"/>
      <c r="I20" s="25">
        <f>SUM(I19:I19)</f>
        <v>0</v>
      </c>
    </row>
    <row r="21" spans="1:9" ht="15.75" thickBot="1">
      <c r="A21" s="147"/>
      <c r="B21" s="148"/>
      <c r="C21" s="148"/>
      <c r="D21" s="147"/>
      <c r="E21" s="149"/>
      <c r="F21" s="149"/>
      <c r="G21" s="149"/>
      <c r="H21" s="149"/>
      <c r="I21" s="149"/>
    </row>
    <row r="22" spans="1:9" ht="21.75" thickBot="1">
      <c r="A22" s="138" t="s">
        <v>108</v>
      </c>
      <c r="B22" s="139"/>
      <c r="C22" s="139"/>
      <c r="D22" s="139"/>
      <c r="E22" s="139"/>
      <c r="F22" s="139"/>
      <c r="G22" s="139"/>
      <c r="H22" s="139"/>
      <c r="I22" s="139"/>
    </row>
    <row r="23" spans="1:9">
      <c r="A23" s="30" t="s">
        <v>129</v>
      </c>
      <c r="B23" s="31" t="s">
        <v>0</v>
      </c>
      <c r="C23" s="31"/>
      <c r="D23" s="32" t="s">
        <v>1</v>
      </c>
      <c r="E23" s="32" t="s">
        <v>3</v>
      </c>
      <c r="F23" s="32" t="s">
        <v>2</v>
      </c>
      <c r="G23" s="32" t="s">
        <v>54</v>
      </c>
      <c r="H23" s="32" t="s">
        <v>4</v>
      </c>
      <c r="I23" s="32" t="s">
        <v>10</v>
      </c>
    </row>
    <row r="24" spans="1:9">
      <c r="A24" s="145" t="s">
        <v>143</v>
      </c>
      <c r="B24" s="18">
        <f>+C24*E24</f>
        <v>0</v>
      </c>
      <c r="C24" s="15">
        <v>613000</v>
      </c>
      <c r="D24" s="141" t="s">
        <v>166</v>
      </c>
      <c r="E24" s="22"/>
      <c r="F24" s="142">
        <v>707</v>
      </c>
      <c r="G24" s="142">
        <v>0.97</v>
      </c>
      <c r="H24" s="142">
        <v>10</v>
      </c>
      <c r="I24" s="146">
        <f>(E24*F24*G24*H24)</f>
        <v>0</v>
      </c>
    </row>
    <row r="25" spans="1:9">
      <c r="A25" s="19" t="s">
        <v>5</v>
      </c>
      <c r="B25" s="35">
        <f>SUM(B24:B24)</f>
        <v>0</v>
      </c>
      <c r="C25" s="35"/>
      <c r="D25" s="24"/>
      <c r="E25" s="25"/>
      <c r="F25" s="25"/>
      <c r="G25" s="25"/>
      <c r="H25" s="25"/>
      <c r="I25" s="25">
        <f>SUM(I24:I24)</f>
        <v>0</v>
      </c>
    </row>
    <row r="26" spans="1:9" ht="15.75" thickBot="1">
      <c r="A26" s="147"/>
      <c r="B26" s="148"/>
      <c r="C26" s="148"/>
      <c r="D26" s="147"/>
      <c r="E26" s="149"/>
      <c r="F26" s="149"/>
      <c r="G26" s="149"/>
      <c r="H26" s="149"/>
      <c r="I26" s="149"/>
    </row>
    <row r="27" spans="1:9" ht="21.75" thickBot="1">
      <c r="A27" s="138" t="s">
        <v>109</v>
      </c>
      <c r="B27" s="139"/>
      <c r="C27" s="139"/>
      <c r="D27" s="139"/>
      <c r="E27" s="139"/>
      <c r="F27" s="139"/>
      <c r="G27" s="139"/>
      <c r="H27" s="139"/>
      <c r="I27" s="139"/>
    </row>
    <row r="28" spans="1:9">
      <c r="A28" s="30" t="s">
        <v>129</v>
      </c>
      <c r="B28" s="31" t="s">
        <v>0</v>
      </c>
      <c r="C28" s="31"/>
      <c r="D28" s="32" t="s">
        <v>1</v>
      </c>
      <c r="E28" s="32" t="s">
        <v>3</v>
      </c>
      <c r="F28" s="32" t="s">
        <v>2</v>
      </c>
      <c r="G28" s="32" t="s">
        <v>54</v>
      </c>
      <c r="H28" s="32" t="s">
        <v>4</v>
      </c>
      <c r="I28" s="32" t="s">
        <v>10</v>
      </c>
    </row>
    <row r="29" spans="1:9">
      <c r="A29" s="140" t="s">
        <v>144</v>
      </c>
      <c r="B29" s="195" t="s">
        <v>192</v>
      </c>
      <c r="C29" s="190" t="s">
        <v>192</v>
      </c>
      <c r="D29" s="141" t="s">
        <v>166</v>
      </c>
      <c r="E29" s="22"/>
      <c r="F29" s="142">
        <v>1940</v>
      </c>
      <c r="G29" s="142">
        <v>1.34</v>
      </c>
      <c r="H29" s="142">
        <v>10</v>
      </c>
      <c r="I29" s="146">
        <f>(E29*F29*G29*H29)</f>
        <v>0</v>
      </c>
    </row>
    <row r="30" spans="1:9">
      <c r="A30" s="140" t="s">
        <v>194</v>
      </c>
      <c r="B30" s="193">
        <f>C30*E30</f>
        <v>0</v>
      </c>
      <c r="C30" s="103">
        <v>500</v>
      </c>
      <c r="D30" s="141" t="s">
        <v>145</v>
      </c>
      <c r="E30" s="194"/>
      <c r="F30" s="142"/>
      <c r="G30" s="142"/>
      <c r="H30" s="142"/>
      <c r="I30" s="146"/>
    </row>
    <row r="31" spans="1:9">
      <c r="A31" s="19" t="s">
        <v>5</v>
      </c>
      <c r="B31" s="35">
        <f>SUM(B30)</f>
        <v>0</v>
      </c>
      <c r="C31" s="35"/>
      <c r="D31" s="24"/>
      <c r="E31" s="25"/>
      <c r="F31" s="25"/>
      <c r="G31" s="25"/>
      <c r="H31" s="25"/>
      <c r="I31" s="25">
        <f>SUM(I29:I29)</f>
        <v>0</v>
      </c>
    </row>
    <row r="32" spans="1:9" ht="15.75" thickBot="1">
      <c r="A32" s="147"/>
      <c r="B32" s="148"/>
      <c r="C32" s="148"/>
      <c r="D32" s="147"/>
      <c r="E32" s="149"/>
      <c r="F32" s="149"/>
      <c r="G32" s="149"/>
      <c r="H32" s="149"/>
      <c r="I32" s="149"/>
    </row>
    <row r="33" spans="1:9" ht="21.75" thickBot="1">
      <c r="A33" s="138" t="s">
        <v>110</v>
      </c>
      <c r="B33" s="139"/>
      <c r="C33" s="139"/>
      <c r="D33" s="139"/>
      <c r="E33" s="139"/>
      <c r="F33" s="139"/>
      <c r="G33" s="139"/>
      <c r="H33" s="139"/>
      <c r="I33" s="139"/>
    </row>
    <row r="34" spans="1:9">
      <c r="A34" s="30" t="s">
        <v>129</v>
      </c>
      <c r="B34" s="31" t="s">
        <v>0</v>
      </c>
      <c r="C34" s="31"/>
      <c r="D34" s="32" t="s">
        <v>1</v>
      </c>
      <c r="E34" s="32" t="s">
        <v>3</v>
      </c>
      <c r="F34" s="32" t="s">
        <v>2</v>
      </c>
      <c r="G34" s="32" t="s">
        <v>54</v>
      </c>
      <c r="H34" s="32" t="s">
        <v>4</v>
      </c>
      <c r="I34" s="32" t="s">
        <v>10</v>
      </c>
    </row>
    <row r="35" spans="1:9">
      <c r="A35" s="145" t="s">
        <v>144</v>
      </c>
      <c r="B35" s="195" t="s">
        <v>192</v>
      </c>
      <c r="C35" s="190" t="s">
        <v>192</v>
      </c>
      <c r="D35" s="141" t="s">
        <v>166</v>
      </c>
      <c r="E35" s="22"/>
      <c r="F35" s="142">
        <v>1940</v>
      </c>
      <c r="G35" s="142">
        <v>0.97</v>
      </c>
      <c r="H35" s="142">
        <v>10</v>
      </c>
      <c r="I35" s="146">
        <f>(E35*F35*G35*H35)</f>
        <v>0</v>
      </c>
    </row>
    <row r="36" spans="1:9">
      <c r="A36" s="140" t="s">
        <v>194</v>
      </c>
      <c r="B36" s="193">
        <f>C36*E36</f>
        <v>0</v>
      </c>
      <c r="C36" s="15">
        <v>500</v>
      </c>
      <c r="D36" s="141" t="s">
        <v>145</v>
      </c>
      <c r="E36" s="194"/>
      <c r="F36" s="142"/>
      <c r="G36" s="142"/>
      <c r="H36" s="142"/>
      <c r="I36" s="146"/>
    </row>
    <row r="37" spans="1:9">
      <c r="A37" s="19" t="s">
        <v>5</v>
      </c>
      <c r="B37" s="35">
        <f>SUM(B36)</f>
        <v>0</v>
      </c>
      <c r="C37" s="35"/>
      <c r="D37" s="24"/>
      <c r="E37" s="25"/>
      <c r="F37" s="25"/>
      <c r="G37" s="25"/>
      <c r="H37" s="25"/>
      <c r="I37" s="25">
        <f>SUM(I35:I35)</f>
        <v>0</v>
      </c>
    </row>
    <row r="38" spans="1:9" ht="15.75" thickBot="1">
      <c r="A38" s="147"/>
      <c r="B38" s="148"/>
      <c r="C38" s="148"/>
      <c r="D38" s="147"/>
      <c r="E38" s="149"/>
      <c r="F38" s="149"/>
      <c r="G38" s="149"/>
      <c r="H38" s="149"/>
      <c r="I38" s="149"/>
    </row>
    <row r="39" spans="1:9" ht="21.75" thickBot="1">
      <c r="A39" s="138" t="s">
        <v>146</v>
      </c>
      <c r="B39" s="139"/>
      <c r="C39" s="139"/>
      <c r="D39" s="139"/>
      <c r="E39" s="139"/>
      <c r="F39" s="139"/>
      <c r="G39" s="139"/>
      <c r="H39" s="139"/>
      <c r="I39" s="139"/>
    </row>
    <row r="40" spans="1:9">
      <c r="A40" s="30" t="s">
        <v>129</v>
      </c>
      <c r="B40" s="31" t="s">
        <v>0</v>
      </c>
      <c r="C40" s="31"/>
      <c r="D40" s="32" t="s">
        <v>1</v>
      </c>
      <c r="E40" s="32" t="s">
        <v>3</v>
      </c>
      <c r="F40" s="32" t="s">
        <v>2</v>
      </c>
      <c r="G40" s="32" t="s">
        <v>54</v>
      </c>
      <c r="H40" s="32" t="s">
        <v>4</v>
      </c>
      <c r="I40" s="32" t="s">
        <v>10</v>
      </c>
    </row>
    <row r="41" spans="1:9">
      <c r="A41" s="145" t="s">
        <v>113</v>
      </c>
      <c r="B41" s="195" t="s">
        <v>192</v>
      </c>
      <c r="C41" s="190" t="s">
        <v>192</v>
      </c>
      <c r="D41" s="141" t="s">
        <v>166</v>
      </c>
      <c r="E41" s="22"/>
      <c r="F41" s="142">
        <v>813</v>
      </c>
      <c r="G41" s="142">
        <v>1.34</v>
      </c>
      <c r="H41" s="142">
        <v>10</v>
      </c>
      <c r="I41" s="146">
        <f>(E41*F41*G41*H41)</f>
        <v>0</v>
      </c>
    </row>
    <row r="42" spans="1:9">
      <c r="A42" s="145" t="s">
        <v>195</v>
      </c>
      <c r="B42" s="193">
        <f>C42*E42</f>
        <v>0</v>
      </c>
      <c r="C42" s="15">
        <v>750</v>
      </c>
      <c r="D42" s="141" t="s">
        <v>145</v>
      </c>
      <c r="E42" s="194"/>
      <c r="F42" s="142"/>
      <c r="G42" s="142"/>
      <c r="H42" s="142"/>
      <c r="I42" s="146"/>
    </row>
    <row r="43" spans="1:9">
      <c r="A43" s="19" t="s">
        <v>5</v>
      </c>
      <c r="B43" s="35">
        <f>SUM(B42)</f>
        <v>0</v>
      </c>
      <c r="C43" s="35"/>
      <c r="D43" s="24"/>
      <c r="E43" s="25"/>
      <c r="F43" s="25"/>
      <c r="G43" s="25"/>
      <c r="H43" s="25"/>
      <c r="I43" s="25">
        <f>SUM(I41:I41)</f>
        <v>0</v>
      </c>
    </row>
    <row r="44" spans="1:9" ht="24.95" customHeight="1" thickBot="1">
      <c r="A44" s="147"/>
      <c r="B44" s="148"/>
      <c r="C44" s="148"/>
      <c r="D44" s="147"/>
      <c r="E44" s="149"/>
      <c r="F44" s="149"/>
      <c r="G44" s="149"/>
      <c r="H44" s="149"/>
      <c r="I44" s="149"/>
    </row>
    <row r="45" spans="1:9" ht="21.75" thickBot="1">
      <c r="A45" s="138" t="s">
        <v>111</v>
      </c>
      <c r="B45" s="139"/>
      <c r="C45" s="139"/>
      <c r="D45" s="139"/>
      <c r="E45" s="139"/>
      <c r="F45" s="139"/>
      <c r="G45" s="139"/>
      <c r="H45" s="139"/>
      <c r="I45" s="139"/>
    </row>
    <row r="46" spans="1:9">
      <c r="A46" s="30" t="s">
        <v>129</v>
      </c>
      <c r="B46" s="31" t="s">
        <v>0</v>
      </c>
      <c r="C46" s="31"/>
      <c r="D46" s="32" t="s">
        <v>1</v>
      </c>
      <c r="E46" s="32" t="s">
        <v>3</v>
      </c>
      <c r="F46" s="32" t="s">
        <v>2</v>
      </c>
      <c r="G46" s="32" t="s">
        <v>54</v>
      </c>
      <c r="H46" s="32" t="s">
        <v>4</v>
      </c>
      <c r="I46" s="32" t="s">
        <v>10</v>
      </c>
    </row>
    <row r="47" spans="1:9">
      <c r="A47" s="145" t="s">
        <v>113</v>
      </c>
      <c r="B47" s="195" t="s">
        <v>192</v>
      </c>
      <c r="C47" s="190" t="s">
        <v>192</v>
      </c>
      <c r="D47" s="141" t="s">
        <v>166</v>
      </c>
      <c r="E47" s="22"/>
      <c r="F47" s="142">
        <v>813</v>
      </c>
      <c r="G47" s="142">
        <v>0.97</v>
      </c>
      <c r="H47" s="142">
        <v>10</v>
      </c>
      <c r="I47" s="146">
        <f>(E47*F47*G47*H47)</f>
        <v>0</v>
      </c>
    </row>
    <row r="48" spans="1:9">
      <c r="A48" s="145" t="s">
        <v>196</v>
      </c>
      <c r="B48" s="193">
        <f>C48*E48</f>
        <v>0</v>
      </c>
      <c r="C48" s="15">
        <v>1000</v>
      </c>
      <c r="D48" s="141" t="s">
        <v>145</v>
      </c>
      <c r="E48" s="194"/>
      <c r="F48" s="142"/>
      <c r="G48" s="142"/>
      <c r="H48" s="142"/>
      <c r="I48" s="146"/>
    </row>
    <row r="49" spans="1:9">
      <c r="A49" s="19" t="s">
        <v>5</v>
      </c>
      <c r="B49" s="35">
        <f>SUM(B48)</f>
        <v>0</v>
      </c>
      <c r="C49" s="35"/>
      <c r="D49" s="24"/>
      <c r="E49" s="25"/>
      <c r="F49" s="25"/>
      <c r="G49" s="25"/>
      <c r="H49" s="25"/>
      <c r="I49" s="25">
        <f>SUM(I47:I47)</f>
        <v>0</v>
      </c>
    </row>
    <row r="50" spans="1:9" ht="15.75" thickBot="1">
      <c r="A50" s="147"/>
      <c r="B50" s="148"/>
      <c r="C50" s="148"/>
      <c r="D50" s="147"/>
      <c r="E50" s="149"/>
      <c r="F50" s="149"/>
      <c r="G50" s="149"/>
      <c r="H50" s="149"/>
      <c r="I50" s="149"/>
    </row>
    <row r="51" spans="1:9" ht="21.75" thickBot="1">
      <c r="A51" s="167" t="s">
        <v>112</v>
      </c>
      <c r="B51" s="139"/>
      <c r="C51" s="139"/>
      <c r="D51" s="139"/>
      <c r="E51" s="139"/>
      <c r="F51" s="139"/>
      <c r="G51" s="139"/>
      <c r="H51" s="139"/>
      <c r="I51" s="139"/>
    </row>
    <row r="52" spans="1:9">
      <c r="A52" s="30" t="s">
        <v>129</v>
      </c>
      <c r="B52" s="31" t="s">
        <v>0</v>
      </c>
      <c r="C52" s="31"/>
      <c r="D52" s="32" t="s">
        <v>1</v>
      </c>
      <c r="E52" s="32" t="s">
        <v>3</v>
      </c>
      <c r="F52" s="32" t="s">
        <v>2</v>
      </c>
      <c r="G52" s="32" t="s">
        <v>54</v>
      </c>
      <c r="H52" s="32" t="s">
        <v>4</v>
      </c>
      <c r="I52" s="32" t="s">
        <v>10</v>
      </c>
    </row>
    <row r="53" spans="1:9">
      <c r="A53" s="145" t="s">
        <v>88</v>
      </c>
      <c r="B53" s="195" t="s">
        <v>192</v>
      </c>
      <c r="C53" s="190" t="s">
        <v>192</v>
      </c>
      <c r="D53" s="141" t="s">
        <v>197</v>
      </c>
      <c r="E53" s="22"/>
      <c r="F53" s="142">
        <v>4</v>
      </c>
      <c r="G53" s="142">
        <v>0.91300000000000003</v>
      </c>
      <c r="H53" s="142">
        <v>25</v>
      </c>
      <c r="I53" s="146">
        <f>(E53*F53*G53*H53)</f>
        <v>0</v>
      </c>
    </row>
    <row r="54" spans="1:9">
      <c r="A54" s="145"/>
      <c r="B54" s="195">
        <f>C54*E54</f>
        <v>0</v>
      </c>
      <c r="C54" s="15">
        <v>2150</v>
      </c>
      <c r="D54" s="141" t="s">
        <v>141</v>
      </c>
      <c r="E54" s="22"/>
      <c r="F54" s="142"/>
      <c r="G54" s="142"/>
      <c r="H54" s="142"/>
      <c r="I54" s="146"/>
    </row>
    <row r="55" spans="1:9">
      <c r="A55" s="19" t="s">
        <v>5</v>
      </c>
      <c r="B55" s="35">
        <f>SUM(B54)</f>
        <v>0</v>
      </c>
      <c r="C55" s="35"/>
      <c r="D55" s="24"/>
      <c r="E55" s="25"/>
      <c r="F55" s="25"/>
      <c r="G55" s="25"/>
      <c r="H55" s="25"/>
      <c r="I55" s="25">
        <f>SUM(I53:I53)</f>
        <v>0</v>
      </c>
    </row>
    <row r="56" spans="1:9">
      <c r="A56" s="147"/>
      <c r="B56" s="148"/>
      <c r="C56" s="148"/>
      <c r="D56" s="147"/>
      <c r="E56" s="149"/>
      <c r="F56" s="149"/>
      <c r="G56" s="149"/>
      <c r="H56" s="149"/>
      <c r="I56" s="149"/>
    </row>
    <row r="57" spans="1:9">
      <c r="A57" s="150" t="s">
        <v>11</v>
      </c>
      <c r="B57" s="206">
        <f>SUM(I8,I15,I20,I25,I31,I37,I43,I49,I55)</f>
        <v>0</v>
      </c>
      <c r="C57" s="151"/>
      <c r="D57" s="151"/>
      <c r="E57" s="151"/>
      <c r="F57" s="151"/>
      <c r="G57" s="151"/>
      <c r="H57" s="151"/>
      <c r="I57" s="151"/>
    </row>
    <row r="58" spans="1:9" ht="15.75" thickBot="1">
      <c r="A58" s="150" t="s">
        <v>6</v>
      </c>
      <c r="B58" s="206">
        <f>SUM(B8,B15,B20,B25,B31,B37,B43,B49,B55)</f>
        <v>0</v>
      </c>
      <c r="C58" s="151"/>
      <c r="D58" s="151"/>
      <c r="E58" s="151"/>
      <c r="F58" s="151"/>
      <c r="G58" s="151"/>
      <c r="H58" s="151"/>
      <c r="I58" s="151"/>
    </row>
    <row r="59" spans="1:9" ht="15.75" thickBot="1">
      <c r="A59" s="152" t="s">
        <v>216</v>
      </c>
      <c r="B59" s="53">
        <f>IFERROR(B57/B58,0)*1000</f>
        <v>0</v>
      </c>
      <c r="C59" s="151"/>
      <c r="D59" s="151"/>
      <c r="E59" s="151"/>
      <c r="F59" s="151"/>
      <c r="G59" s="151"/>
      <c r="H59" s="151"/>
      <c r="I59" s="151"/>
    </row>
    <row r="60" spans="1:9">
      <c r="A60" s="131" t="s">
        <v>217</v>
      </c>
      <c r="B60" s="132">
        <f>IF((--(E5&gt;0) + --(E12&gt;0) + --(E19&gt;0) + --(E24&gt;0)+--(E29&gt;0)+--(E35&gt;0) + --(E41&gt;0) + --(E47&gt;0) + --(E53&gt;0))=0, 0, SUM(B57) / (--(E5&gt;0) + --(E12&gt;0) + --(E19&gt;0) + --(E24&gt;0)+--(E29&gt;0)+--(E35&gt;0) + --(E41&gt;0) + --(E47&gt;0) + --(E53&gt;0)))</f>
        <v>0</v>
      </c>
      <c r="C60" s="144"/>
      <c r="D60" s="143"/>
      <c r="E60" s="143"/>
      <c r="F60" s="143"/>
      <c r="G60" s="143"/>
      <c r="H60" s="143"/>
      <c r="I60" s="143"/>
    </row>
    <row r="61" spans="1:9">
      <c r="A61" s="143"/>
      <c r="B61" s="144"/>
      <c r="C61" s="144"/>
      <c r="D61" s="143"/>
      <c r="E61" s="143"/>
      <c r="F61" s="143"/>
      <c r="G61" s="143"/>
      <c r="H61" s="143"/>
      <c r="I61" s="143"/>
    </row>
    <row r="62" spans="1:9">
      <c r="A62" s="131"/>
      <c r="B62" s="156"/>
      <c r="C62" s="156"/>
      <c r="D62" s="106"/>
      <c r="E62" s="106"/>
      <c r="F62" s="136"/>
      <c r="G62" s="136"/>
      <c r="H62" s="136"/>
      <c r="I62" s="136"/>
    </row>
    <row r="63" spans="1:9">
      <c r="A63" s="44"/>
      <c r="B63" s="157"/>
      <c r="C63" s="157"/>
      <c r="D63" s="44"/>
      <c r="E63" s="44"/>
      <c r="F63" s="158"/>
      <c r="G63" s="158"/>
      <c r="H63" s="158"/>
      <c r="I63" s="158"/>
    </row>
    <row r="64" spans="1:9" ht="21">
      <c r="A64" s="159"/>
      <c r="B64" s="159"/>
      <c r="C64" s="159"/>
      <c r="D64" s="159"/>
      <c r="E64" s="159"/>
      <c r="F64" s="160"/>
      <c r="G64" s="160"/>
      <c r="H64" s="160"/>
      <c r="I64" s="160"/>
    </row>
    <row r="65" spans="1:9">
      <c r="A65" s="153"/>
      <c r="B65" s="117"/>
      <c r="C65" s="117"/>
      <c r="D65" s="118"/>
      <c r="E65" s="118"/>
      <c r="F65" s="120"/>
      <c r="G65" s="120"/>
      <c r="H65" s="120"/>
      <c r="I65" s="120"/>
    </row>
    <row r="66" spans="1:9">
      <c r="A66" s="92"/>
      <c r="B66" s="154"/>
      <c r="C66" s="117"/>
      <c r="D66" s="118"/>
      <c r="E66" s="155"/>
      <c r="F66" s="123"/>
      <c r="G66" s="123"/>
      <c r="H66" s="123"/>
      <c r="I66" s="123"/>
    </row>
    <row r="67" spans="1:9">
      <c r="A67" s="92"/>
      <c r="B67" s="154"/>
      <c r="C67" s="117"/>
      <c r="D67" s="118"/>
      <c r="E67" s="155"/>
      <c r="F67" s="123"/>
      <c r="G67" s="123"/>
      <c r="H67" s="123"/>
      <c r="I67" s="123"/>
    </row>
    <row r="68" spans="1:9">
      <c r="A68" s="92"/>
      <c r="B68" s="154"/>
      <c r="C68" s="117"/>
      <c r="D68" s="118"/>
      <c r="E68" s="155"/>
      <c r="F68" s="123"/>
      <c r="G68" s="123"/>
      <c r="H68" s="123"/>
      <c r="I68" s="123"/>
    </row>
    <row r="69" spans="1:9">
      <c r="A69" s="92"/>
      <c r="B69" s="121"/>
      <c r="C69" s="121"/>
      <c r="D69" s="92"/>
      <c r="E69" s="155"/>
      <c r="F69" s="123"/>
      <c r="G69" s="123"/>
      <c r="H69" s="123"/>
      <c r="I69" s="123"/>
    </row>
    <row r="70" spans="1:9">
      <c r="A70" s="106"/>
      <c r="B70" s="156"/>
      <c r="C70" s="156"/>
      <c r="D70" s="106"/>
      <c r="E70" s="106"/>
      <c r="F70" s="136"/>
      <c r="G70" s="136"/>
      <c r="H70" s="136"/>
      <c r="I70" s="136"/>
    </row>
    <row r="71" spans="1:9">
      <c r="A71" s="44"/>
      <c r="B71" s="157"/>
      <c r="C71" s="157"/>
      <c r="D71" s="44"/>
      <c r="E71" s="44"/>
      <c r="F71" s="158"/>
      <c r="G71" s="158"/>
      <c r="H71" s="158"/>
      <c r="I71" s="158"/>
    </row>
    <row r="72" spans="1:9" ht="21">
      <c r="A72" s="159"/>
      <c r="B72" s="159"/>
      <c r="C72" s="159"/>
      <c r="D72" s="159"/>
      <c r="E72" s="159"/>
      <c r="F72" s="160"/>
      <c r="G72" s="160"/>
      <c r="H72" s="160"/>
      <c r="I72" s="160"/>
    </row>
    <row r="73" spans="1:9">
      <c r="A73" s="153"/>
      <c r="B73" s="117"/>
      <c r="C73" s="117"/>
      <c r="D73" s="118"/>
      <c r="E73" s="118"/>
      <c r="F73" s="120"/>
      <c r="G73" s="120"/>
      <c r="H73" s="120"/>
      <c r="I73" s="120"/>
    </row>
    <row r="74" spans="1:9">
      <c r="A74" s="92"/>
      <c r="B74" s="154"/>
      <c r="C74" s="117"/>
      <c r="D74" s="118"/>
      <c r="E74" s="155"/>
      <c r="F74" s="123"/>
      <c r="G74" s="123"/>
      <c r="H74" s="123"/>
      <c r="I74" s="123"/>
    </row>
    <row r="75" spans="1:9">
      <c r="A75" s="92"/>
      <c r="B75" s="154"/>
      <c r="C75" s="117"/>
      <c r="D75" s="118"/>
      <c r="E75" s="155"/>
      <c r="F75" s="123"/>
      <c r="G75" s="123"/>
      <c r="H75" s="123"/>
      <c r="I75" s="123"/>
    </row>
    <row r="76" spans="1:9">
      <c r="A76" s="92"/>
      <c r="B76" s="154"/>
      <c r="C76" s="117"/>
      <c r="D76" s="118"/>
      <c r="E76" s="155"/>
      <c r="F76" s="123"/>
      <c r="G76" s="123"/>
      <c r="H76" s="123"/>
      <c r="I76" s="123"/>
    </row>
    <row r="77" spans="1:9">
      <c r="A77" s="92"/>
      <c r="B77" s="154"/>
      <c r="C77" s="117"/>
      <c r="D77" s="118"/>
      <c r="E77" s="155"/>
      <c r="F77" s="123"/>
      <c r="G77" s="123"/>
      <c r="H77" s="123"/>
      <c r="I77" s="123"/>
    </row>
    <row r="78" spans="1:9">
      <c r="A78" s="92"/>
      <c r="B78" s="154"/>
      <c r="C78" s="117"/>
      <c r="D78" s="118"/>
      <c r="E78" s="155"/>
      <c r="F78" s="123"/>
      <c r="G78" s="123"/>
      <c r="H78" s="123"/>
      <c r="I78" s="123"/>
    </row>
    <row r="79" spans="1:9">
      <c r="A79" s="92"/>
      <c r="B79" s="154"/>
      <c r="C79" s="117"/>
      <c r="D79" s="118"/>
      <c r="E79" s="155"/>
      <c r="F79" s="123"/>
      <c r="G79" s="123"/>
      <c r="H79" s="123"/>
      <c r="I79" s="123"/>
    </row>
    <row r="80" spans="1:9">
      <c r="A80" s="92"/>
      <c r="B80" s="154"/>
      <c r="C80" s="117"/>
      <c r="D80" s="118"/>
      <c r="E80" s="155"/>
      <c r="F80" s="123"/>
      <c r="G80" s="123"/>
      <c r="H80" s="123"/>
      <c r="I80" s="123"/>
    </row>
    <row r="81" spans="1:9">
      <c r="A81" s="92"/>
      <c r="B81" s="154"/>
      <c r="C81" s="117"/>
      <c r="D81" s="118"/>
      <c r="E81" s="155"/>
      <c r="F81" s="123"/>
      <c r="G81" s="123"/>
      <c r="H81" s="123"/>
      <c r="I81" s="123"/>
    </row>
    <row r="82" spans="1:9">
      <c r="A82" s="92"/>
      <c r="B82" s="121"/>
      <c r="C82" s="121"/>
      <c r="D82" s="92"/>
      <c r="E82" s="155"/>
      <c r="F82" s="123"/>
      <c r="G82" s="123"/>
      <c r="H82" s="123"/>
      <c r="I82" s="123"/>
    </row>
    <row r="83" spans="1:9">
      <c r="A83" s="92"/>
      <c r="B83" s="121"/>
      <c r="C83" s="121"/>
      <c r="D83" s="92"/>
      <c r="E83" s="155"/>
      <c r="F83" s="123"/>
      <c r="G83" s="123"/>
      <c r="H83" s="123"/>
      <c r="I83" s="123"/>
    </row>
    <row r="84" spans="1:9">
      <c r="A84" s="92"/>
      <c r="B84" s="121"/>
      <c r="C84" s="121"/>
      <c r="D84" s="92"/>
      <c r="E84" s="155"/>
      <c r="F84" s="123"/>
      <c r="G84" s="123"/>
      <c r="H84" s="123"/>
      <c r="I84" s="123"/>
    </row>
    <row r="85" spans="1:9">
      <c r="A85" s="92"/>
      <c r="B85" s="121"/>
      <c r="C85" s="121"/>
      <c r="D85" s="92"/>
      <c r="E85" s="155"/>
      <c r="F85" s="123"/>
      <c r="G85" s="123"/>
      <c r="H85" s="123"/>
      <c r="I85" s="123"/>
    </row>
    <row r="86" spans="1:9">
      <c r="A86" s="106"/>
      <c r="B86" s="156"/>
      <c r="C86" s="156"/>
      <c r="D86" s="106"/>
      <c r="E86" s="106"/>
      <c r="F86" s="136"/>
      <c r="G86" s="136"/>
      <c r="H86" s="136"/>
      <c r="I86" s="136"/>
    </row>
    <row r="87" spans="1:9">
      <c r="A87" s="44"/>
      <c r="B87" s="157"/>
      <c r="C87" s="157"/>
      <c r="D87" s="44"/>
      <c r="E87" s="44"/>
      <c r="F87" s="158"/>
      <c r="G87" s="158"/>
      <c r="H87" s="158"/>
      <c r="I87" s="158"/>
    </row>
    <row r="88" spans="1:9" ht="21">
      <c r="A88" s="159"/>
      <c r="B88" s="159"/>
      <c r="C88" s="159"/>
      <c r="D88" s="159"/>
      <c r="E88" s="159"/>
      <c r="F88" s="160"/>
      <c r="G88" s="160"/>
      <c r="H88" s="160"/>
      <c r="I88" s="160"/>
    </row>
    <row r="89" spans="1:9">
      <c r="A89" s="153"/>
      <c r="B89" s="117"/>
      <c r="C89" s="117"/>
      <c r="D89" s="118"/>
      <c r="E89" s="118"/>
      <c r="F89" s="120"/>
      <c r="G89" s="120"/>
      <c r="H89" s="120"/>
      <c r="I89" s="120"/>
    </row>
    <row r="90" spans="1:9">
      <c r="A90" s="92"/>
      <c r="B90" s="154"/>
      <c r="C90" s="117"/>
      <c r="D90" s="118"/>
      <c r="E90" s="155"/>
      <c r="F90" s="123"/>
      <c r="G90" s="123"/>
      <c r="H90" s="123"/>
      <c r="I90" s="123"/>
    </row>
    <row r="91" spans="1:9">
      <c r="A91" s="92"/>
      <c r="B91" s="154"/>
      <c r="C91" s="117"/>
      <c r="D91" s="118"/>
      <c r="E91" s="155"/>
      <c r="F91" s="123"/>
      <c r="G91" s="123"/>
      <c r="H91" s="123"/>
      <c r="I91" s="123"/>
    </row>
    <row r="92" spans="1:9">
      <c r="A92" s="92"/>
      <c r="B92" s="154"/>
      <c r="C92" s="117"/>
      <c r="D92" s="118"/>
      <c r="E92" s="155"/>
      <c r="F92" s="123"/>
      <c r="G92" s="123"/>
      <c r="H92" s="123"/>
      <c r="I92" s="123"/>
    </row>
    <row r="93" spans="1:9">
      <c r="A93" s="92"/>
      <c r="B93" s="154"/>
      <c r="C93" s="117"/>
      <c r="D93" s="118"/>
      <c r="E93" s="155"/>
      <c r="F93" s="123"/>
      <c r="G93" s="123"/>
      <c r="H93" s="123"/>
      <c r="I93" s="123"/>
    </row>
    <row r="94" spans="1:9">
      <c r="A94" s="92"/>
      <c r="B94" s="154"/>
      <c r="C94" s="117"/>
      <c r="D94" s="118"/>
      <c r="E94" s="155"/>
      <c r="F94" s="123"/>
      <c r="G94" s="123"/>
      <c r="H94" s="123"/>
      <c r="I94" s="123"/>
    </row>
    <row r="95" spans="1:9">
      <c r="A95" s="92"/>
      <c r="B95" s="154"/>
      <c r="C95" s="117"/>
      <c r="D95" s="118"/>
      <c r="E95" s="155"/>
      <c r="F95" s="123"/>
      <c r="G95" s="123"/>
      <c r="H95" s="123"/>
      <c r="I95" s="123"/>
    </row>
    <row r="96" spans="1:9">
      <c r="A96" s="92"/>
      <c r="B96" s="154"/>
      <c r="C96" s="117"/>
      <c r="D96" s="118"/>
      <c r="E96" s="155"/>
      <c r="F96" s="123"/>
      <c r="G96" s="123"/>
      <c r="H96" s="123"/>
      <c r="I96" s="123"/>
    </row>
    <row r="97" spans="1:9">
      <c r="A97" s="92"/>
      <c r="B97" s="154"/>
      <c r="C97" s="117"/>
      <c r="D97" s="118"/>
      <c r="E97" s="155"/>
      <c r="F97" s="123"/>
      <c r="G97" s="123"/>
      <c r="H97" s="123"/>
      <c r="I97" s="123"/>
    </row>
    <row r="98" spans="1:9">
      <c r="A98" s="92"/>
      <c r="B98" s="121"/>
      <c r="C98" s="121"/>
      <c r="D98" s="92"/>
      <c r="E98" s="155"/>
      <c r="F98" s="123"/>
      <c r="G98" s="123"/>
      <c r="H98" s="123"/>
      <c r="I98" s="123"/>
    </row>
    <row r="99" spans="1:9">
      <c r="A99" s="92"/>
      <c r="B99" s="121"/>
      <c r="C99" s="121"/>
      <c r="D99" s="92"/>
      <c r="E99" s="155"/>
      <c r="F99" s="123"/>
      <c r="G99" s="123"/>
      <c r="H99" s="123"/>
      <c r="I99" s="123"/>
    </row>
    <row r="100" spans="1:9">
      <c r="A100" s="92"/>
      <c r="B100" s="121"/>
      <c r="C100" s="121"/>
      <c r="D100" s="92"/>
      <c r="E100" s="155"/>
      <c r="F100" s="123"/>
      <c r="G100" s="123"/>
      <c r="H100" s="123"/>
      <c r="I100" s="123"/>
    </row>
    <row r="101" spans="1:9">
      <c r="A101" s="92"/>
      <c r="B101" s="121"/>
      <c r="C101" s="121"/>
      <c r="D101" s="92"/>
      <c r="E101" s="155"/>
      <c r="F101" s="123"/>
      <c r="G101" s="123"/>
      <c r="H101" s="123"/>
      <c r="I101" s="123"/>
    </row>
    <row r="102" spans="1:9">
      <c r="A102" s="106"/>
      <c r="B102" s="156"/>
      <c r="C102" s="156"/>
      <c r="D102" s="106"/>
      <c r="E102" s="106"/>
      <c r="F102" s="136"/>
      <c r="G102" s="136"/>
      <c r="H102" s="136"/>
      <c r="I102" s="136"/>
    </row>
    <row r="103" spans="1:9">
      <c r="A103" s="44"/>
      <c r="B103" s="157"/>
      <c r="C103" s="157"/>
      <c r="D103" s="44"/>
      <c r="E103" s="44"/>
      <c r="F103" s="158"/>
      <c r="G103" s="158"/>
      <c r="H103" s="158"/>
      <c r="I103" s="158"/>
    </row>
    <row r="104" spans="1:9" ht="21">
      <c r="A104" s="159"/>
      <c r="B104" s="159"/>
      <c r="C104" s="159"/>
      <c r="D104" s="159"/>
      <c r="E104" s="159"/>
      <c r="F104" s="160"/>
      <c r="G104" s="160"/>
      <c r="H104" s="160"/>
      <c r="I104" s="160"/>
    </row>
    <row r="105" spans="1:9">
      <c r="A105" s="153"/>
      <c r="B105" s="117"/>
      <c r="C105" s="117"/>
      <c r="D105" s="118"/>
      <c r="E105" s="118"/>
      <c r="F105" s="120"/>
      <c r="G105" s="120"/>
      <c r="H105" s="120"/>
      <c r="I105" s="120"/>
    </row>
    <row r="106" spans="1:9" ht="15.75">
      <c r="A106" s="161"/>
      <c r="B106" s="154"/>
      <c r="C106" s="117"/>
      <c r="D106" s="118"/>
      <c r="E106" s="155"/>
      <c r="F106" s="123"/>
      <c r="G106" s="123"/>
      <c r="H106" s="123"/>
      <c r="I106" s="123"/>
    </row>
    <row r="107" spans="1:9" ht="15.75">
      <c r="A107" s="161"/>
      <c r="B107" s="154"/>
      <c r="C107" s="117"/>
      <c r="D107" s="118"/>
      <c r="E107" s="155"/>
      <c r="F107" s="123"/>
      <c r="G107" s="123"/>
      <c r="H107" s="123"/>
      <c r="I107" s="123"/>
    </row>
    <row r="108" spans="1:9" ht="15.75">
      <c r="A108" s="161"/>
      <c r="B108" s="154"/>
      <c r="C108" s="117"/>
      <c r="D108" s="118"/>
      <c r="E108" s="155"/>
      <c r="F108" s="123"/>
      <c r="G108" s="123"/>
      <c r="H108" s="123"/>
      <c r="I108" s="123"/>
    </row>
    <row r="109" spans="1:9" ht="15.75">
      <c r="A109" s="161"/>
      <c r="B109" s="121"/>
      <c r="C109" s="121"/>
      <c r="D109" s="92"/>
      <c r="E109" s="155"/>
      <c r="F109" s="123"/>
      <c r="G109" s="123"/>
      <c r="H109" s="123"/>
      <c r="I109" s="123"/>
    </row>
    <row r="110" spans="1:9">
      <c r="A110" s="106"/>
      <c r="B110" s="156"/>
      <c r="C110" s="156"/>
      <c r="D110" s="106"/>
      <c r="E110" s="106"/>
      <c r="F110" s="136"/>
      <c r="G110" s="136"/>
      <c r="H110" s="136"/>
      <c r="I110" s="136"/>
    </row>
    <row r="111" spans="1:9">
      <c r="A111" s="44"/>
      <c r="B111" s="157"/>
      <c r="C111" s="157"/>
      <c r="D111" s="44"/>
      <c r="E111" s="44"/>
      <c r="F111" s="158"/>
      <c r="G111" s="158"/>
      <c r="H111" s="158"/>
      <c r="I111" s="158"/>
    </row>
    <row r="112" spans="1:9" ht="21">
      <c r="A112" s="159"/>
      <c r="B112" s="159"/>
      <c r="C112" s="159"/>
      <c r="D112" s="159"/>
      <c r="E112" s="159"/>
      <c r="F112" s="160"/>
      <c r="G112" s="160"/>
      <c r="H112" s="160"/>
      <c r="I112" s="160"/>
    </row>
    <row r="113" spans="1:9">
      <c r="A113" s="153"/>
      <c r="B113" s="117"/>
      <c r="C113" s="117"/>
      <c r="D113" s="118"/>
      <c r="E113" s="118"/>
      <c r="F113" s="120"/>
      <c r="G113" s="120"/>
      <c r="H113" s="120"/>
      <c r="I113" s="120"/>
    </row>
    <row r="114" spans="1:9" ht="15.75">
      <c r="A114" s="161"/>
      <c r="B114" s="154"/>
      <c r="C114" s="117"/>
      <c r="D114" s="118"/>
      <c r="E114" s="155"/>
      <c r="F114" s="123"/>
      <c r="G114" s="123"/>
      <c r="H114" s="123"/>
      <c r="I114" s="123"/>
    </row>
    <row r="115" spans="1:9" ht="15.75">
      <c r="A115" s="161"/>
      <c r="B115" s="154"/>
      <c r="C115" s="117"/>
      <c r="D115" s="118"/>
      <c r="E115" s="155"/>
      <c r="F115" s="123"/>
      <c r="G115" s="123"/>
      <c r="H115" s="123"/>
      <c r="I115" s="123"/>
    </row>
    <row r="116" spans="1:9" ht="15.75">
      <c r="A116" s="161"/>
      <c r="B116" s="154"/>
      <c r="C116" s="117"/>
      <c r="D116" s="118"/>
      <c r="E116" s="155"/>
      <c r="F116" s="123"/>
      <c r="G116" s="123"/>
      <c r="H116" s="123"/>
      <c r="I116" s="123"/>
    </row>
    <row r="117" spans="1:9" ht="15.75">
      <c r="A117" s="161"/>
      <c r="B117" s="121"/>
      <c r="C117" s="121"/>
      <c r="D117" s="92"/>
      <c r="E117" s="155"/>
      <c r="F117" s="123"/>
      <c r="G117" s="123"/>
      <c r="H117" s="123"/>
      <c r="I117" s="123"/>
    </row>
    <row r="118" spans="1:9">
      <c r="A118" s="106"/>
      <c r="B118" s="156"/>
      <c r="C118" s="156"/>
      <c r="D118" s="106"/>
      <c r="E118" s="106"/>
      <c r="F118" s="136"/>
      <c r="G118" s="136"/>
      <c r="H118" s="136"/>
      <c r="I118" s="136"/>
    </row>
    <row r="119" spans="1:9">
      <c r="A119" s="44"/>
      <c r="B119" s="157"/>
      <c r="C119" s="157"/>
      <c r="D119" s="44"/>
      <c r="E119" s="44"/>
      <c r="F119" s="158"/>
      <c r="G119" s="158"/>
      <c r="H119" s="158"/>
      <c r="I119" s="158"/>
    </row>
    <row r="120" spans="1:9" ht="21">
      <c r="A120" s="159"/>
      <c r="B120" s="159"/>
      <c r="C120" s="159"/>
      <c r="D120" s="159"/>
      <c r="E120" s="159"/>
      <c r="F120" s="160"/>
      <c r="G120" s="160"/>
      <c r="H120" s="160"/>
      <c r="I120" s="160"/>
    </row>
    <row r="121" spans="1:9">
      <c r="A121" s="153"/>
      <c r="B121" s="117"/>
      <c r="C121" s="117"/>
      <c r="D121" s="118"/>
      <c r="E121" s="118"/>
      <c r="F121" s="120"/>
      <c r="G121" s="120"/>
      <c r="H121" s="120"/>
      <c r="I121" s="120"/>
    </row>
    <row r="122" spans="1:9" ht="15.75">
      <c r="A122" s="161"/>
      <c r="B122" s="154"/>
      <c r="C122" s="117"/>
      <c r="D122" s="118"/>
      <c r="E122" s="155"/>
      <c r="F122" s="123"/>
      <c r="G122" s="123"/>
      <c r="H122" s="123"/>
      <c r="I122" s="123"/>
    </row>
    <row r="123" spans="1:9" ht="15.75">
      <c r="A123" s="161"/>
      <c r="B123" s="154"/>
      <c r="C123" s="117"/>
      <c r="D123" s="118"/>
      <c r="E123" s="155"/>
      <c r="F123" s="123"/>
      <c r="G123" s="123"/>
      <c r="H123" s="123"/>
      <c r="I123" s="123"/>
    </row>
    <row r="124" spans="1:9" ht="15.75">
      <c r="A124" s="161"/>
      <c r="B124" s="154"/>
      <c r="C124" s="117"/>
      <c r="D124" s="118"/>
      <c r="E124" s="155"/>
      <c r="F124" s="123"/>
      <c r="G124" s="123"/>
      <c r="H124" s="123"/>
      <c r="I124" s="123"/>
    </row>
    <row r="125" spans="1:9" ht="15.75">
      <c r="A125" s="161"/>
      <c r="B125" s="121"/>
      <c r="C125" s="121"/>
      <c r="D125" s="92"/>
      <c r="E125" s="155"/>
      <c r="F125" s="123"/>
      <c r="G125" s="123"/>
      <c r="H125" s="123"/>
      <c r="I125" s="123"/>
    </row>
    <row r="126" spans="1:9">
      <c r="A126" s="106"/>
      <c r="B126" s="156"/>
      <c r="C126" s="156"/>
      <c r="D126" s="106"/>
      <c r="E126" s="106"/>
      <c r="F126" s="136"/>
      <c r="G126" s="136"/>
      <c r="H126" s="136"/>
      <c r="I126" s="136"/>
    </row>
    <row r="127" spans="1:9">
      <c r="A127" s="44"/>
      <c r="B127" s="157"/>
      <c r="C127" s="157"/>
      <c r="D127" s="44"/>
      <c r="E127" s="44"/>
      <c r="F127" s="158"/>
      <c r="G127" s="158"/>
      <c r="H127" s="158"/>
      <c r="I127" s="158"/>
    </row>
    <row r="128" spans="1:9" ht="21">
      <c r="A128" s="159"/>
      <c r="B128" s="159"/>
      <c r="C128" s="159"/>
      <c r="D128" s="159"/>
      <c r="E128" s="159"/>
      <c r="F128" s="160"/>
      <c r="G128" s="160"/>
      <c r="H128" s="160"/>
      <c r="I128" s="160"/>
    </row>
    <row r="129" spans="1:9">
      <c r="A129" s="153"/>
      <c r="B129" s="117"/>
      <c r="C129" s="117"/>
      <c r="D129" s="118"/>
      <c r="E129" s="118"/>
      <c r="F129" s="120"/>
      <c r="G129" s="120"/>
      <c r="H129" s="120"/>
      <c r="I129" s="120"/>
    </row>
    <row r="130" spans="1:9" ht="15.75">
      <c r="A130" s="161"/>
      <c r="B130" s="121"/>
      <c r="C130" s="121"/>
      <c r="D130" s="92"/>
      <c r="E130" s="155"/>
      <c r="F130" s="123"/>
      <c r="G130" s="123"/>
      <c r="H130" s="123"/>
      <c r="I130" s="123"/>
    </row>
    <row r="131" spans="1:9">
      <c r="A131" s="106"/>
      <c r="B131" s="156"/>
      <c r="C131" s="156"/>
      <c r="D131" s="106"/>
      <c r="E131" s="106"/>
      <c r="F131" s="136"/>
      <c r="G131" s="136"/>
      <c r="H131" s="136"/>
      <c r="I131" s="136"/>
    </row>
    <row r="132" spans="1:9">
      <c r="A132" s="44"/>
      <c r="B132" s="157"/>
      <c r="C132" s="157"/>
      <c r="D132" s="44"/>
      <c r="E132" s="44"/>
      <c r="F132" s="158"/>
      <c r="G132" s="158"/>
      <c r="H132" s="158"/>
      <c r="I132" s="158"/>
    </row>
    <row r="133" spans="1:9">
      <c r="A133" s="44"/>
      <c r="B133" s="157"/>
      <c r="C133" s="157"/>
      <c r="D133" s="44"/>
      <c r="E133" s="44"/>
      <c r="F133" s="158"/>
      <c r="G133" s="158"/>
      <c r="H133" s="158"/>
      <c r="I133" s="158"/>
    </row>
    <row r="134" spans="1:9">
      <c r="A134" s="44"/>
      <c r="B134" s="162"/>
      <c r="C134" s="157"/>
      <c r="D134" s="157"/>
      <c r="E134" s="157"/>
      <c r="F134" s="157"/>
      <c r="G134" s="157"/>
      <c r="H134" s="157"/>
      <c r="I134" s="157"/>
    </row>
    <row r="135" spans="1:9">
      <c r="A135" s="163"/>
      <c r="B135" s="162"/>
      <c r="C135" s="157"/>
      <c r="D135" s="157"/>
      <c r="E135" s="157"/>
      <c r="F135" s="157"/>
      <c r="G135" s="157"/>
      <c r="H135" s="157"/>
      <c r="I135" s="157"/>
    </row>
    <row r="136" spans="1:9">
      <c r="A136" s="163"/>
      <c r="B136" s="164"/>
      <c r="C136" s="157"/>
      <c r="D136" s="157"/>
      <c r="E136" s="157"/>
      <c r="F136" s="157"/>
      <c r="G136" s="157"/>
      <c r="H136" s="157"/>
      <c r="I136" s="157"/>
    </row>
    <row r="137" spans="1:9">
      <c r="A137" s="165"/>
      <c r="B137" s="166"/>
      <c r="C137" s="157"/>
      <c r="D137" s="44"/>
      <c r="E137" s="44"/>
      <c r="F137" s="158"/>
      <c r="G137" s="158"/>
      <c r="H137" s="158"/>
      <c r="I137" s="158"/>
    </row>
    <row r="138" spans="1:9">
      <c r="A138" s="163"/>
      <c r="B138" s="157"/>
      <c r="C138" s="157"/>
      <c r="D138" s="44"/>
      <c r="E138" s="44"/>
      <c r="F138" s="158"/>
      <c r="G138" s="158"/>
      <c r="H138" s="158"/>
      <c r="I138" s="158"/>
    </row>
    <row r="139" spans="1:9">
      <c r="A139" s="44"/>
      <c r="B139" s="157"/>
      <c r="C139" s="157"/>
      <c r="D139" s="44"/>
      <c r="E139" s="44"/>
      <c r="F139" s="158"/>
      <c r="G139" s="158"/>
      <c r="H139" s="158"/>
      <c r="I139" s="158"/>
    </row>
    <row r="140" spans="1:9">
      <c r="A140" s="44"/>
      <c r="B140" s="157"/>
      <c r="C140" s="157"/>
      <c r="D140" s="44"/>
      <c r="E140" s="44"/>
      <c r="F140" s="158"/>
      <c r="G140" s="158"/>
      <c r="H140" s="158"/>
      <c r="I140" s="158"/>
    </row>
    <row r="141" spans="1:9">
      <c r="A141" s="44"/>
      <c r="B141" s="157"/>
      <c r="C141" s="157"/>
      <c r="D141" s="44"/>
      <c r="E141" s="44"/>
      <c r="F141" s="158"/>
      <c r="G141" s="158"/>
      <c r="H141" s="158"/>
      <c r="I141" s="158"/>
    </row>
    <row r="142" spans="1:9">
      <c r="A142" s="44"/>
      <c r="B142" s="157"/>
      <c r="C142" s="157"/>
      <c r="D142" s="44"/>
      <c r="E142" s="44"/>
      <c r="F142" s="158"/>
      <c r="G142" s="158"/>
      <c r="H142" s="158"/>
      <c r="I142" s="158"/>
    </row>
    <row r="143" spans="1:9">
      <c r="A143" s="44"/>
      <c r="B143" s="157"/>
      <c r="C143" s="157"/>
      <c r="D143" s="44"/>
      <c r="E143" s="44"/>
      <c r="F143" s="158"/>
      <c r="G143" s="158"/>
      <c r="H143" s="158"/>
      <c r="I143" s="158"/>
    </row>
    <row r="144" spans="1:9">
      <c r="A144" s="44"/>
      <c r="B144" s="157"/>
      <c r="C144" s="157"/>
      <c r="D144" s="44"/>
      <c r="E144" s="44"/>
      <c r="F144" s="158"/>
      <c r="G144" s="158"/>
      <c r="H144" s="158"/>
      <c r="I144" s="158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BACD-4CF2-4528-9792-918CDECB3F51}">
  <sheetPr>
    <tabColor rgb="FF00B0F0"/>
  </sheetPr>
  <dimension ref="A1:I24"/>
  <sheetViews>
    <sheetView zoomScale="70" workbookViewId="0">
      <selection activeCell="E28" sqref="E28"/>
    </sheetView>
  </sheetViews>
  <sheetFormatPr defaultColWidth="9.140625" defaultRowHeight="15" outlineLevelCol="1"/>
  <cols>
    <col min="1" max="1" width="134" style="3" bestFit="1" customWidth="1"/>
    <col min="2" max="2" width="21.140625" style="11" customWidth="1"/>
    <col min="3" max="3" width="14" style="11" bestFit="1" customWidth="1"/>
    <col min="4" max="4" width="20.28515625" style="3" customWidth="1"/>
    <col min="5" max="5" width="11.42578125" style="3" bestFit="1" customWidth="1"/>
    <col min="6" max="6" width="16.140625" style="12" customWidth="1" outlineLevel="1"/>
    <col min="7" max="7" width="23.5703125" style="12" bestFit="1" customWidth="1" outlineLevel="1"/>
    <col min="8" max="9" width="16.140625" style="12" customWidth="1" outlineLevel="1"/>
    <col min="10" max="10" width="15" style="3" customWidth="1"/>
    <col min="11" max="11" width="9.140625" style="3"/>
    <col min="12" max="12" width="42" style="3" customWidth="1"/>
    <col min="13" max="13" width="19.5703125" style="3" bestFit="1" customWidth="1"/>
    <col min="14" max="14" width="16.42578125" style="3" customWidth="1"/>
    <col min="15" max="15" width="18.28515625" style="3" customWidth="1"/>
    <col min="16" max="16" width="16.140625" style="3" customWidth="1"/>
    <col min="17" max="16384" width="9.140625" style="3"/>
  </cols>
  <sheetData>
    <row r="1" spans="1:9" s="44" customFormat="1" ht="28.5">
      <c r="A1" s="7" t="s">
        <v>80</v>
      </c>
      <c r="B1" s="8"/>
      <c r="C1" s="8"/>
      <c r="D1" s="9"/>
      <c r="E1" s="9"/>
      <c r="F1" s="10"/>
      <c r="G1" s="10"/>
      <c r="H1" s="10"/>
      <c r="I1" s="10"/>
    </row>
    <row r="2" spans="1:9" ht="15.75" thickBot="1"/>
    <row r="3" spans="1:9" ht="42.75" thickBot="1">
      <c r="A3" s="137" t="s">
        <v>83</v>
      </c>
      <c r="B3" s="58"/>
      <c r="C3" s="58"/>
      <c r="D3" s="58"/>
      <c r="E3" s="58"/>
      <c r="F3" s="58"/>
      <c r="G3" s="58"/>
      <c r="H3" s="58"/>
      <c r="I3" s="58"/>
    </row>
    <row r="4" spans="1:9">
      <c r="A4" s="30" t="s">
        <v>128</v>
      </c>
      <c r="B4" s="31" t="s">
        <v>8</v>
      </c>
      <c r="C4" s="31" t="s">
        <v>9</v>
      </c>
      <c r="D4" s="32" t="s">
        <v>1</v>
      </c>
      <c r="E4" s="32" t="s">
        <v>3</v>
      </c>
      <c r="F4" s="33" t="s">
        <v>2</v>
      </c>
      <c r="G4" s="33" t="s">
        <v>54</v>
      </c>
      <c r="H4" s="33" t="s">
        <v>4</v>
      </c>
      <c r="I4" s="33" t="s">
        <v>10</v>
      </c>
    </row>
    <row r="5" spans="1:9">
      <c r="A5" s="85" t="s">
        <v>103</v>
      </c>
      <c r="B5" s="15">
        <f>+C5*E5</f>
        <v>0</v>
      </c>
      <c r="C5" s="15">
        <v>132500</v>
      </c>
      <c r="D5" s="85" t="s">
        <v>185</v>
      </c>
      <c r="E5" s="22"/>
      <c r="F5" s="17">
        <v>7500</v>
      </c>
      <c r="G5" s="17">
        <v>49.5</v>
      </c>
      <c r="H5" s="17">
        <v>10</v>
      </c>
      <c r="I5" s="59">
        <f>(E5*F5)*G5*H5</f>
        <v>0</v>
      </c>
    </row>
    <row r="6" spans="1:9">
      <c r="A6" s="85" t="s">
        <v>104</v>
      </c>
      <c r="B6" s="15">
        <f>C6*E6</f>
        <v>0</v>
      </c>
      <c r="C6" s="15">
        <v>1200</v>
      </c>
      <c r="D6" s="85" t="s">
        <v>105</v>
      </c>
      <c r="E6" s="22"/>
      <c r="F6" s="17"/>
      <c r="G6" s="17"/>
      <c r="H6" s="17"/>
      <c r="I6" s="59"/>
    </row>
    <row r="7" spans="1:9">
      <c r="A7" s="85" t="s">
        <v>81</v>
      </c>
      <c r="B7" s="15">
        <f>+C7*E7</f>
        <v>0</v>
      </c>
      <c r="C7" s="15">
        <v>13200</v>
      </c>
      <c r="D7" s="85" t="s">
        <v>186</v>
      </c>
      <c r="E7" s="80"/>
      <c r="F7" s="83"/>
      <c r="G7" s="83"/>
      <c r="H7" s="84"/>
      <c r="I7" s="59"/>
    </row>
    <row r="8" spans="1:9">
      <c r="A8" s="19" t="s">
        <v>5</v>
      </c>
      <c r="B8" s="15">
        <f>SUM(B5:B7)</f>
        <v>0</v>
      </c>
      <c r="C8" s="15"/>
      <c r="D8" s="19"/>
      <c r="E8" s="19"/>
      <c r="F8" s="81"/>
      <c r="G8" s="81"/>
      <c r="H8" s="81"/>
      <c r="I8" s="82">
        <f>SUM(I5:I7)</f>
        <v>0</v>
      </c>
    </row>
    <row r="9" spans="1:9" ht="15.75" thickBot="1">
      <c r="A9" s="61"/>
      <c r="B9" s="121"/>
      <c r="C9" s="121"/>
      <c r="D9" s="61"/>
      <c r="E9" s="61"/>
      <c r="F9" s="136"/>
      <c r="G9" s="136"/>
      <c r="H9" s="136"/>
      <c r="I9" s="136"/>
    </row>
    <row r="10" spans="1:9" ht="42.75" thickBot="1">
      <c r="A10" s="137" t="s">
        <v>82</v>
      </c>
      <c r="B10" s="58"/>
      <c r="C10" s="58"/>
      <c r="D10" s="58"/>
      <c r="E10" s="58"/>
      <c r="F10" s="58"/>
      <c r="G10" s="58"/>
      <c r="H10" s="58"/>
      <c r="I10" s="58"/>
    </row>
    <row r="11" spans="1:9">
      <c r="A11" s="30" t="s">
        <v>128</v>
      </c>
      <c r="B11" s="31" t="s">
        <v>8</v>
      </c>
      <c r="C11" s="31" t="s">
        <v>9</v>
      </c>
      <c r="D11" s="32" t="s">
        <v>1</v>
      </c>
      <c r="E11" s="32" t="s">
        <v>3</v>
      </c>
      <c r="F11" s="33" t="s">
        <v>2</v>
      </c>
      <c r="G11" s="33" t="s">
        <v>54</v>
      </c>
      <c r="H11" s="33" t="s">
        <v>4</v>
      </c>
      <c r="I11" s="33" t="s">
        <v>10</v>
      </c>
    </row>
    <row r="12" spans="1:9">
      <c r="A12" s="85" t="s">
        <v>103</v>
      </c>
      <c r="B12" s="15">
        <f>+C12*E12</f>
        <v>0</v>
      </c>
      <c r="C12" s="15">
        <v>132500</v>
      </c>
      <c r="D12" s="85" t="s">
        <v>185</v>
      </c>
      <c r="E12" s="22"/>
      <c r="F12" s="17">
        <v>7500</v>
      </c>
      <c r="G12" s="17">
        <v>16.5</v>
      </c>
      <c r="H12" s="17">
        <v>10</v>
      </c>
      <c r="I12" s="59">
        <f>(E12*F12)*G12*H12</f>
        <v>0</v>
      </c>
    </row>
    <row r="13" spans="1:9">
      <c r="A13" s="85" t="s">
        <v>104</v>
      </c>
      <c r="B13" s="15">
        <f>C13*E13</f>
        <v>0</v>
      </c>
      <c r="C13" s="15">
        <v>1200</v>
      </c>
      <c r="D13" s="85" t="s">
        <v>105</v>
      </c>
      <c r="E13" s="22"/>
      <c r="F13" s="17"/>
      <c r="G13" s="17"/>
      <c r="H13" s="17"/>
      <c r="I13" s="59"/>
    </row>
    <row r="14" spans="1:9">
      <c r="A14" s="85" t="s">
        <v>81</v>
      </c>
      <c r="B14" s="15">
        <f>+C14*E14</f>
        <v>0</v>
      </c>
      <c r="C14" s="15">
        <v>13200</v>
      </c>
      <c r="D14" s="85" t="s">
        <v>186</v>
      </c>
      <c r="E14" s="80"/>
      <c r="F14" s="83"/>
      <c r="G14" s="83"/>
      <c r="H14" s="84"/>
      <c r="I14" s="59"/>
    </row>
    <row r="15" spans="1:9">
      <c r="A15" s="19" t="s">
        <v>5</v>
      </c>
      <c r="B15" s="15">
        <f>SUM(B12:B14)</f>
        <v>0</v>
      </c>
      <c r="C15" s="15"/>
      <c r="D15" s="19"/>
      <c r="E15" s="19"/>
      <c r="F15" s="81"/>
      <c r="G15" s="81"/>
      <c r="H15" s="81"/>
      <c r="I15" s="82">
        <f>SUM(I12:I14)</f>
        <v>0</v>
      </c>
    </row>
    <row r="17" spans="1:9">
      <c r="A17" s="54" t="s">
        <v>11</v>
      </c>
      <c r="B17" s="205">
        <f>SUM(I8,I15)</f>
        <v>0</v>
      </c>
      <c r="C17" s="54"/>
      <c r="D17" s="54"/>
      <c r="E17" s="54"/>
      <c r="F17" s="54"/>
      <c r="G17" s="54"/>
      <c r="H17" s="54"/>
      <c r="I17" s="54"/>
    </row>
    <row r="18" spans="1:9" ht="15.75" thickBot="1">
      <c r="A18" s="54" t="s">
        <v>6</v>
      </c>
      <c r="B18" s="205">
        <f>SUM(B8,B15)</f>
        <v>0</v>
      </c>
      <c r="C18" s="54"/>
      <c r="D18" s="54"/>
      <c r="E18" s="54"/>
      <c r="F18" s="54"/>
      <c r="G18" s="54"/>
      <c r="H18" s="54"/>
      <c r="I18" s="54"/>
    </row>
    <row r="19" spans="1:9" ht="15.75" thickBot="1">
      <c r="A19" s="56" t="s">
        <v>216</v>
      </c>
      <c r="B19" s="53">
        <f>IFERROR(B17/B18,0)*1000</f>
        <v>0</v>
      </c>
      <c r="C19" s="54"/>
      <c r="D19" s="54"/>
      <c r="E19" s="54"/>
      <c r="F19" s="54"/>
      <c r="G19" s="54"/>
      <c r="H19" s="54"/>
      <c r="I19" s="54"/>
    </row>
    <row r="20" spans="1:9">
      <c r="A20" s="131" t="s">
        <v>217</v>
      </c>
      <c r="B20" s="132">
        <f>IF(( --(E5&gt;0) + --(E12&gt;0))=0, 0, SUM(B17) / (--(E5&gt;0) + --(E12&gt;0)))</f>
        <v>0</v>
      </c>
    </row>
    <row r="22" spans="1:9">
      <c r="A22" s="188"/>
      <c r="B22" s="189"/>
      <c r="C22" s="3"/>
      <c r="F22" s="3"/>
      <c r="G22" s="3"/>
      <c r="H22" s="3"/>
      <c r="I22" s="3"/>
    </row>
    <row r="23" spans="1:9">
      <c r="B23" s="3"/>
      <c r="C23" s="3"/>
      <c r="F23" s="3"/>
      <c r="G23" s="3"/>
      <c r="H23" s="3"/>
      <c r="I23" s="3"/>
    </row>
    <row r="24" spans="1:9">
      <c r="A24" s="4"/>
      <c r="B24" s="3"/>
      <c r="C24" s="3"/>
      <c r="F24" s="3"/>
      <c r="G24" s="3"/>
      <c r="H24" s="3"/>
      <c r="I24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43F7-22B5-4FE4-9CB3-822D48B96E1C}">
  <sheetPr>
    <tabColor rgb="FF00B0F0"/>
  </sheetPr>
  <dimension ref="A1:I33"/>
  <sheetViews>
    <sheetView zoomScale="70" workbookViewId="0">
      <selection activeCell="E37" sqref="E37"/>
    </sheetView>
  </sheetViews>
  <sheetFormatPr defaultColWidth="9.140625" defaultRowHeight="15" outlineLevelCol="1"/>
  <cols>
    <col min="1" max="1" width="147.28515625" style="3" customWidth="1"/>
    <col min="2" max="2" width="16.5703125" style="11" customWidth="1"/>
    <col min="3" max="3" width="14" style="11" bestFit="1" customWidth="1"/>
    <col min="4" max="4" width="20.28515625" style="3" customWidth="1"/>
    <col min="5" max="5" width="11.42578125" style="3" bestFit="1" customWidth="1"/>
    <col min="6" max="6" width="16.140625" style="12" customWidth="1" outlineLevel="1"/>
    <col min="7" max="7" width="23.5703125" style="12" bestFit="1" customWidth="1" outlineLevel="1"/>
    <col min="8" max="9" width="16.140625" style="12" customWidth="1" outlineLevel="1"/>
    <col min="10" max="10" width="15" style="3" customWidth="1"/>
    <col min="11" max="11" width="9.140625" style="3"/>
    <col min="12" max="12" width="42" style="3" customWidth="1"/>
    <col min="13" max="13" width="19.5703125" style="3" bestFit="1" customWidth="1"/>
    <col min="14" max="14" width="16.42578125" style="3" customWidth="1"/>
    <col min="15" max="15" width="18.28515625" style="3" customWidth="1"/>
    <col min="16" max="16" width="16.140625" style="3" customWidth="1"/>
    <col min="17" max="16384" width="9.140625" style="3"/>
  </cols>
  <sheetData>
    <row r="1" spans="1:9" s="44" customFormat="1" ht="28.5">
      <c r="A1" s="7" t="s">
        <v>84</v>
      </c>
      <c r="B1" s="8"/>
      <c r="C1" s="8"/>
      <c r="D1" s="9"/>
      <c r="E1" s="9"/>
      <c r="F1" s="10"/>
      <c r="G1" s="10"/>
      <c r="H1" s="10"/>
      <c r="I1" s="10"/>
    </row>
    <row r="2" spans="1:9" ht="15.75" thickBot="1"/>
    <row r="3" spans="1:9" ht="21.75" thickBot="1">
      <c r="A3" s="137" t="s">
        <v>147</v>
      </c>
      <c r="B3" s="58"/>
      <c r="C3" s="58"/>
      <c r="D3" s="58"/>
      <c r="E3" s="58"/>
      <c r="F3" s="58"/>
      <c r="G3" s="58"/>
      <c r="H3" s="58"/>
      <c r="I3" s="58"/>
    </row>
    <row r="4" spans="1:9">
      <c r="A4" s="30" t="s">
        <v>129</v>
      </c>
      <c r="B4" s="31" t="s">
        <v>8</v>
      </c>
      <c r="C4" s="31" t="s">
        <v>9</v>
      </c>
      <c r="D4" s="32" t="s">
        <v>1</v>
      </c>
      <c r="E4" s="32" t="s">
        <v>3</v>
      </c>
      <c r="F4" s="33" t="s">
        <v>2</v>
      </c>
      <c r="G4" s="33" t="s">
        <v>54</v>
      </c>
      <c r="H4" s="33" t="s">
        <v>4</v>
      </c>
      <c r="I4" s="33" t="s">
        <v>10</v>
      </c>
    </row>
    <row r="5" spans="1:9">
      <c r="A5" s="181" t="s">
        <v>148</v>
      </c>
      <c r="B5" s="170">
        <f>C5*E5</f>
        <v>0</v>
      </c>
      <c r="C5" s="172">
        <v>1450</v>
      </c>
      <c r="D5" s="171" t="s">
        <v>152</v>
      </c>
      <c r="E5" s="22"/>
      <c r="F5" s="17">
        <v>30</v>
      </c>
      <c r="G5" s="17">
        <v>1.54</v>
      </c>
      <c r="H5" s="17">
        <v>10</v>
      </c>
      <c r="I5" s="59">
        <f>(E5*F5)*G5*H5</f>
        <v>0</v>
      </c>
    </row>
    <row r="6" spans="1:9">
      <c r="A6" s="19" t="s">
        <v>5</v>
      </c>
      <c r="B6" s="184">
        <f>SUM(B5)</f>
        <v>0</v>
      </c>
      <c r="C6" s="15"/>
      <c r="D6" s="34"/>
      <c r="E6" s="19"/>
      <c r="F6" s="175"/>
      <c r="G6" s="81"/>
      <c r="H6" s="81"/>
      <c r="I6" s="82">
        <f>SUM(I5)</f>
        <v>0</v>
      </c>
    </row>
    <row r="7" spans="1:9" ht="15.75" thickBot="1">
      <c r="A7" s="61"/>
      <c r="B7" s="121"/>
      <c r="C7" s="121"/>
      <c r="D7" s="61"/>
      <c r="E7" s="61"/>
      <c r="F7" s="136"/>
      <c r="G7" s="136"/>
      <c r="H7" s="136"/>
      <c r="I7" s="136"/>
    </row>
    <row r="8" spans="1:9" ht="21.75" thickBot="1">
      <c r="A8" s="137" t="s">
        <v>149</v>
      </c>
      <c r="B8" s="58"/>
      <c r="C8" s="58"/>
      <c r="D8" s="58"/>
      <c r="E8" s="58"/>
      <c r="F8" s="58"/>
      <c r="G8" s="58"/>
      <c r="H8" s="58"/>
      <c r="I8" s="58"/>
    </row>
    <row r="9" spans="1:9">
      <c r="A9" s="30" t="s">
        <v>129</v>
      </c>
      <c r="B9" s="31" t="s">
        <v>8</v>
      </c>
      <c r="C9" s="31" t="s">
        <v>9</v>
      </c>
      <c r="D9" s="32" t="s">
        <v>1</v>
      </c>
      <c r="E9" s="32" t="s">
        <v>3</v>
      </c>
      <c r="F9" s="33" t="s">
        <v>2</v>
      </c>
      <c r="G9" s="33" t="s">
        <v>54</v>
      </c>
      <c r="H9" s="33" t="s">
        <v>4</v>
      </c>
      <c r="I9" s="33" t="s">
        <v>10</v>
      </c>
    </row>
    <row r="10" spans="1:9">
      <c r="A10" s="182" t="s">
        <v>148</v>
      </c>
      <c r="B10" s="170">
        <f>C10*E10</f>
        <v>0</v>
      </c>
      <c r="C10" s="172">
        <v>1450</v>
      </c>
      <c r="D10" s="171" t="s">
        <v>152</v>
      </c>
      <c r="E10" s="22"/>
      <c r="F10" s="17">
        <v>30</v>
      </c>
      <c r="G10" s="17">
        <v>1.1000000000000001</v>
      </c>
      <c r="H10" s="17">
        <v>10</v>
      </c>
      <c r="I10" s="59">
        <f>(E10*F10)*G10*H10</f>
        <v>0</v>
      </c>
    </row>
    <row r="11" spans="1:9">
      <c r="A11" s="19" t="s">
        <v>5</v>
      </c>
      <c r="B11" s="184">
        <f>SUM(B10)</f>
        <v>0</v>
      </c>
      <c r="C11" s="15"/>
      <c r="D11" s="34"/>
      <c r="E11" s="19"/>
      <c r="F11" s="81"/>
      <c r="G11" s="81"/>
      <c r="H11" s="81"/>
      <c r="I11" s="82">
        <f>SUM(I10)</f>
        <v>0</v>
      </c>
    </row>
    <row r="12" spans="1:9" ht="15.75" thickBot="1">
      <c r="A12" s="61"/>
      <c r="B12" s="186"/>
      <c r="C12" s="121"/>
      <c r="D12" s="61"/>
      <c r="E12" s="61"/>
      <c r="F12" s="136"/>
      <c r="G12" s="136"/>
      <c r="H12" s="136"/>
      <c r="I12" s="136"/>
    </row>
    <row r="13" spans="1:9" ht="30" customHeight="1" thickBot="1">
      <c r="A13" s="137" t="s">
        <v>150</v>
      </c>
      <c r="B13" s="187"/>
      <c r="C13" s="58"/>
      <c r="D13" s="58"/>
      <c r="E13" s="58"/>
      <c r="F13" s="58"/>
      <c r="G13" s="58"/>
      <c r="H13" s="58"/>
      <c r="I13" s="58"/>
    </row>
    <row r="14" spans="1:9">
      <c r="A14" s="174" t="s">
        <v>129</v>
      </c>
      <c r="B14" s="96" t="s">
        <v>8</v>
      </c>
      <c r="C14" s="96" t="s">
        <v>9</v>
      </c>
      <c r="D14" s="4" t="s">
        <v>1</v>
      </c>
      <c r="E14" s="32" t="s">
        <v>3</v>
      </c>
      <c r="F14" s="33" t="s">
        <v>2</v>
      </c>
      <c r="G14" s="33" t="s">
        <v>54</v>
      </c>
      <c r="H14" s="33" t="s">
        <v>4</v>
      </c>
      <c r="I14" s="33" t="s">
        <v>10</v>
      </c>
    </row>
    <row r="15" spans="1:9">
      <c r="A15" s="183" t="s">
        <v>151</v>
      </c>
      <c r="B15" s="197" t="s">
        <v>192</v>
      </c>
      <c r="C15" s="196" t="s">
        <v>192</v>
      </c>
      <c r="D15" s="171" t="s">
        <v>189</v>
      </c>
      <c r="E15" s="173"/>
      <c r="F15" s="17">
        <v>2000</v>
      </c>
      <c r="G15" s="17">
        <v>5.5</v>
      </c>
      <c r="H15" s="17">
        <v>20</v>
      </c>
      <c r="I15" s="59">
        <f>(E15*F15)*G15*H15</f>
        <v>0</v>
      </c>
    </row>
    <row r="16" spans="1:9">
      <c r="A16" s="183" t="s">
        <v>198</v>
      </c>
      <c r="B16" s="170">
        <f>C16*E16</f>
        <v>0</v>
      </c>
      <c r="C16" s="172">
        <v>240</v>
      </c>
      <c r="D16" s="171" t="s">
        <v>153</v>
      </c>
      <c r="E16" s="173"/>
      <c r="F16" s="17"/>
      <c r="G16" s="17"/>
      <c r="H16" s="17"/>
      <c r="I16" s="169"/>
    </row>
    <row r="17" spans="1:9">
      <c r="A17" s="91" t="s">
        <v>5</v>
      </c>
      <c r="B17" s="184">
        <f>SUM(B16)</f>
        <v>0</v>
      </c>
      <c r="C17" s="15"/>
      <c r="D17" s="34"/>
      <c r="E17" s="19"/>
      <c r="F17" s="81"/>
      <c r="G17" s="81"/>
      <c r="H17" s="81"/>
      <c r="I17" s="82">
        <f>SUM(I15)</f>
        <v>0</v>
      </c>
    </row>
    <row r="18" spans="1:9" ht="15.75" thickBot="1">
      <c r="A18" s="61"/>
      <c r="B18" s="186"/>
      <c r="C18" s="121"/>
      <c r="D18" s="61"/>
      <c r="E18" s="61"/>
      <c r="F18" s="136"/>
      <c r="G18" s="136"/>
      <c r="H18" s="136"/>
      <c r="I18" s="136"/>
    </row>
    <row r="19" spans="1:9" ht="21.75" thickBot="1">
      <c r="A19" s="137" t="s">
        <v>154</v>
      </c>
      <c r="B19" s="187"/>
      <c r="C19" s="58"/>
      <c r="D19" s="58"/>
      <c r="E19" s="58"/>
      <c r="F19" s="58"/>
      <c r="G19" s="58"/>
      <c r="H19" s="58"/>
      <c r="I19" s="58"/>
    </row>
    <row r="20" spans="1:9">
      <c r="A20" s="174" t="s">
        <v>129</v>
      </c>
      <c r="B20" s="96" t="s">
        <v>8</v>
      </c>
      <c r="C20" s="96" t="s">
        <v>9</v>
      </c>
      <c r="D20" s="4" t="s">
        <v>1</v>
      </c>
      <c r="E20" s="32" t="s">
        <v>3</v>
      </c>
      <c r="F20" s="33" t="s">
        <v>2</v>
      </c>
      <c r="G20" s="33" t="s">
        <v>54</v>
      </c>
      <c r="H20" s="33" t="s">
        <v>4</v>
      </c>
      <c r="I20" s="33" t="s">
        <v>10</v>
      </c>
    </row>
    <row r="21" spans="1:9">
      <c r="A21" s="183" t="s">
        <v>155</v>
      </c>
      <c r="B21" s="170">
        <f>C21*E21</f>
        <v>0</v>
      </c>
      <c r="C21" s="172">
        <v>367000</v>
      </c>
      <c r="D21" s="171" t="s">
        <v>102</v>
      </c>
      <c r="E21" s="173"/>
      <c r="F21" s="17">
        <v>2600</v>
      </c>
      <c r="G21" s="17">
        <v>211.2</v>
      </c>
      <c r="H21" s="17">
        <v>15</v>
      </c>
      <c r="I21" s="59">
        <f>(E21*F21)*G21*H21</f>
        <v>0</v>
      </c>
    </row>
    <row r="22" spans="1:9">
      <c r="A22" s="183" t="s">
        <v>156</v>
      </c>
      <c r="B22" s="172">
        <f>C22*E22</f>
        <v>0</v>
      </c>
      <c r="C22" s="172">
        <v>115</v>
      </c>
      <c r="D22" s="171" t="s">
        <v>153</v>
      </c>
      <c r="E22" s="173"/>
      <c r="F22" s="17"/>
      <c r="G22" s="17"/>
      <c r="H22" s="17"/>
      <c r="I22" s="169"/>
    </row>
    <row r="23" spans="1:9">
      <c r="A23" s="91" t="s">
        <v>5</v>
      </c>
      <c r="B23" s="184">
        <f>SUM(B21:B22)</f>
        <v>0</v>
      </c>
      <c r="C23" s="15"/>
      <c r="D23" s="34"/>
      <c r="E23" s="19"/>
      <c r="F23" s="81"/>
      <c r="G23" s="81"/>
      <c r="H23" s="81"/>
      <c r="I23" s="82">
        <f>SUM(I21)</f>
        <v>0</v>
      </c>
    </row>
    <row r="24" spans="1:9">
      <c r="A24" s="61"/>
      <c r="B24" s="186"/>
      <c r="C24" s="121"/>
      <c r="D24" s="61"/>
      <c r="E24" s="61"/>
      <c r="F24" s="136"/>
      <c r="G24" s="136"/>
      <c r="H24" s="136"/>
      <c r="I24" s="136"/>
    </row>
    <row r="25" spans="1:9">
      <c r="B25" s="185"/>
    </row>
    <row r="26" spans="1:9">
      <c r="A26" s="54" t="s">
        <v>11</v>
      </c>
      <c r="B26" s="205">
        <f>SUM(I6,I11,I17,I23)</f>
        <v>0</v>
      </c>
      <c r="C26" s="54"/>
      <c r="D26" s="54"/>
      <c r="E26" s="54"/>
      <c r="F26" s="54"/>
      <c r="G26" s="54"/>
      <c r="H26" s="54"/>
      <c r="I26" s="54"/>
    </row>
    <row r="27" spans="1:9" ht="15.75" thickBot="1">
      <c r="A27" s="54" t="s">
        <v>6</v>
      </c>
      <c r="B27" s="205">
        <f>SUM(B6,B11,B17,B23)</f>
        <v>0</v>
      </c>
      <c r="C27" s="54"/>
      <c r="D27" s="54"/>
      <c r="E27" s="54"/>
      <c r="F27" s="54"/>
      <c r="G27" s="54"/>
      <c r="H27" s="54"/>
      <c r="I27" s="54"/>
    </row>
    <row r="28" spans="1:9" ht="15.75" thickBot="1">
      <c r="A28" s="56" t="s">
        <v>216</v>
      </c>
      <c r="B28" s="53">
        <f>IFERROR(B26/B27,0)*1000</f>
        <v>0</v>
      </c>
      <c r="C28" s="54"/>
      <c r="D28" s="54"/>
      <c r="E28" s="54"/>
      <c r="F28" s="54"/>
      <c r="G28" s="54"/>
      <c r="H28" s="54"/>
      <c r="I28" s="54"/>
    </row>
    <row r="29" spans="1:9">
      <c r="A29" s="131" t="s">
        <v>217</v>
      </c>
      <c r="B29" s="132">
        <f>IF((--(E5&gt;0) + --(E10&gt;0) + --(E15&gt;0) + --(E21&gt;0))=0, 0, SUM(B26) / (--(E5&gt;0) + --(E10&gt;0) + --(E15&gt;0) + --(E21&gt;0)))</f>
        <v>0</v>
      </c>
    </row>
    <row r="31" spans="1:9">
      <c r="A31" s="131"/>
      <c r="B31" s="3"/>
      <c r="C31" s="3"/>
      <c r="F31" s="3"/>
      <c r="G31" s="3"/>
      <c r="H31" s="3"/>
      <c r="I31" s="3"/>
    </row>
    <row r="32" spans="1:9">
      <c r="B32" s="3"/>
      <c r="C32" s="3"/>
      <c r="F32" s="3"/>
      <c r="G32" s="3"/>
      <c r="H32" s="3"/>
      <c r="I32" s="3"/>
    </row>
    <row r="33" spans="1:9">
      <c r="A33" s="4"/>
      <c r="B33" s="3"/>
      <c r="C33" s="3"/>
      <c r="F33" s="3"/>
      <c r="G33" s="3"/>
      <c r="H33" s="3"/>
      <c r="I33" s="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9175-D45A-4597-A299-26A3101DF701}">
  <sheetPr>
    <tabColor rgb="FF00B0F0"/>
  </sheetPr>
  <dimension ref="A1:I51"/>
  <sheetViews>
    <sheetView zoomScale="80" zoomScaleNormal="80" workbookViewId="0">
      <selection activeCell="E6" sqref="E6"/>
    </sheetView>
  </sheetViews>
  <sheetFormatPr defaultColWidth="9.140625" defaultRowHeight="15" outlineLevelCol="1"/>
  <cols>
    <col min="1" max="1" width="134" style="3" bestFit="1" customWidth="1"/>
    <col min="2" max="3" width="16.85546875" style="11" customWidth="1"/>
    <col min="4" max="4" width="20.28515625" style="3" customWidth="1"/>
    <col min="5" max="5" width="11.42578125" style="3" bestFit="1" customWidth="1"/>
    <col min="6" max="6" width="16.140625" style="12" customWidth="1" outlineLevel="1"/>
    <col min="7" max="7" width="23.5703125" style="12" customWidth="1" outlineLevel="1"/>
    <col min="8" max="9" width="16.140625" style="12" customWidth="1" outlineLevel="1"/>
    <col min="10" max="10" width="15" style="3" customWidth="1"/>
    <col min="11" max="11" width="9.140625" style="3"/>
    <col min="12" max="12" width="42" style="3" customWidth="1"/>
    <col min="13" max="13" width="19.5703125" style="3" bestFit="1" customWidth="1"/>
    <col min="14" max="14" width="16.42578125" style="3" customWidth="1"/>
    <col min="15" max="15" width="18.28515625" style="3" customWidth="1"/>
    <col min="16" max="16" width="16.140625" style="3" customWidth="1"/>
    <col min="17" max="16384" width="9.140625" style="3"/>
  </cols>
  <sheetData>
    <row r="1" spans="1:9" s="44" customFormat="1" ht="28.5">
      <c r="A1" s="7" t="s">
        <v>85</v>
      </c>
      <c r="B1" s="8"/>
      <c r="C1" s="8"/>
      <c r="D1" s="9"/>
      <c r="E1" s="9"/>
      <c r="F1" s="10"/>
      <c r="G1" s="10"/>
      <c r="H1" s="10"/>
      <c r="I1" s="10"/>
    </row>
    <row r="2" spans="1:9" ht="15.75" thickBot="1"/>
    <row r="3" spans="1:9" ht="21.75" thickBot="1">
      <c r="A3" s="57" t="s">
        <v>90</v>
      </c>
      <c r="B3" s="58"/>
      <c r="C3" s="58"/>
      <c r="D3" s="58"/>
      <c r="E3" s="58"/>
      <c r="F3" s="58"/>
      <c r="G3" s="58"/>
      <c r="H3" s="58"/>
      <c r="I3" s="58"/>
    </row>
    <row r="4" spans="1:9">
      <c r="A4" s="30" t="s">
        <v>128</v>
      </c>
      <c r="B4" s="31" t="s">
        <v>8</v>
      </c>
      <c r="C4" s="31" t="s">
        <v>9</v>
      </c>
      <c r="D4" s="32" t="s">
        <v>1</v>
      </c>
      <c r="E4" s="32" t="s">
        <v>3</v>
      </c>
      <c r="F4" s="33" t="s">
        <v>2</v>
      </c>
      <c r="G4" s="33" t="s">
        <v>54</v>
      </c>
      <c r="H4" s="33" t="s">
        <v>4</v>
      </c>
      <c r="I4" s="33" t="s">
        <v>10</v>
      </c>
    </row>
    <row r="5" spans="1:9">
      <c r="A5" s="85" t="s">
        <v>94</v>
      </c>
      <c r="B5" s="15">
        <f>+C5*E5</f>
        <v>0</v>
      </c>
      <c r="C5" s="15">
        <v>1350000</v>
      </c>
      <c r="D5" s="85" t="s">
        <v>187</v>
      </c>
      <c r="E5" s="22"/>
      <c r="F5" s="17">
        <v>325</v>
      </c>
      <c r="G5" s="17">
        <v>70.400000000000006</v>
      </c>
      <c r="H5" s="17">
        <v>10</v>
      </c>
      <c r="I5" s="59">
        <f>(E5*F5)*G5*H5</f>
        <v>0</v>
      </c>
    </row>
    <row r="6" spans="1:9">
      <c r="A6" s="85" t="s">
        <v>95</v>
      </c>
      <c r="B6" s="15">
        <f>+C6*E6</f>
        <v>0</v>
      </c>
      <c r="C6" s="15">
        <v>7500</v>
      </c>
      <c r="D6" s="85" t="s">
        <v>188</v>
      </c>
      <c r="E6" s="22"/>
      <c r="F6" s="17"/>
      <c r="G6" s="17"/>
      <c r="H6" s="17"/>
      <c r="I6" s="169"/>
    </row>
    <row r="7" spans="1:9">
      <c r="A7" s="19" t="s">
        <v>5</v>
      </c>
      <c r="B7" s="15">
        <f>SUM(B5:B6)</f>
        <v>0</v>
      </c>
      <c r="C7" s="15"/>
      <c r="D7" s="34"/>
      <c r="E7" s="19"/>
      <c r="F7" s="81"/>
      <c r="G7" s="81"/>
      <c r="H7" s="81"/>
      <c r="I7" s="82">
        <f>SUM(I5:I6)</f>
        <v>0</v>
      </c>
    </row>
    <row r="8" spans="1:9" ht="15.75" thickBot="1">
      <c r="A8" s="61"/>
      <c r="B8" s="121"/>
      <c r="C8" s="121"/>
      <c r="D8" s="61"/>
      <c r="E8" s="61"/>
      <c r="F8" s="136"/>
      <c r="G8" s="136"/>
      <c r="H8" s="136"/>
      <c r="I8" s="136"/>
    </row>
    <row r="9" spans="1:9" ht="21.75" thickBot="1">
      <c r="A9" s="57" t="s">
        <v>157</v>
      </c>
      <c r="B9" s="58"/>
      <c r="C9" s="58"/>
      <c r="D9" s="58"/>
      <c r="E9" s="58"/>
      <c r="F9" s="58"/>
      <c r="G9" s="58"/>
      <c r="H9" s="58"/>
      <c r="I9" s="58"/>
    </row>
    <row r="10" spans="1:9">
      <c r="A10" s="30" t="s">
        <v>128</v>
      </c>
      <c r="B10" s="31" t="s">
        <v>8</v>
      </c>
      <c r="C10" s="31" t="s">
        <v>9</v>
      </c>
      <c r="D10" s="32" t="s">
        <v>1</v>
      </c>
      <c r="E10" s="32" t="s">
        <v>3</v>
      </c>
      <c r="F10" s="33" t="s">
        <v>2</v>
      </c>
      <c r="G10" s="33" t="s">
        <v>54</v>
      </c>
      <c r="H10" s="33" t="s">
        <v>4</v>
      </c>
      <c r="I10" s="33" t="s">
        <v>10</v>
      </c>
    </row>
    <row r="11" spans="1:9">
      <c r="A11" s="85" t="s">
        <v>159</v>
      </c>
      <c r="B11" s="15">
        <f>+C11*E11</f>
        <v>0</v>
      </c>
      <c r="C11" s="15">
        <v>101000</v>
      </c>
      <c r="D11" s="85" t="s">
        <v>160</v>
      </c>
      <c r="E11" s="22"/>
      <c r="F11" s="17">
        <v>325</v>
      </c>
      <c r="G11" s="17">
        <v>104.5</v>
      </c>
      <c r="H11" s="17">
        <v>8</v>
      </c>
      <c r="I11" s="59">
        <f>(E11*F11)*G11*H11</f>
        <v>0</v>
      </c>
    </row>
    <row r="12" spans="1:9">
      <c r="A12" s="85" t="s">
        <v>96</v>
      </c>
      <c r="B12" s="15">
        <f>+C12*E12</f>
        <v>0</v>
      </c>
      <c r="C12" s="15">
        <v>205</v>
      </c>
      <c r="D12" s="85" t="s">
        <v>158</v>
      </c>
      <c r="E12" s="22"/>
      <c r="F12" s="17"/>
      <c r="G12" s="17"/>
      <c r="H12" s="17"/>
      <c r="I12" s="169"/>
    </row>
    <row r="13" spans="1:9">
      <c r="A13" s="85" t="s">
        <v>95</v>
      </c>
      <c r="B13" s="15">
        <f>+C13*E13</f>
        <v>0</v>
      </c>
      <c r="C13" s="15">
        <v>38000</v>
      </c>
      <c r="D13" s="85" t="s">
        <v>188</v>
      </c>
      <c r="E13" s="22"/>
      <c r="F13" s="17"/>
      <c r="G13" s="17"/>
      <c r="H13" s="17"/>
      <c r="I13" s="169"/>
    </row>
    <row r="14" spans="1:9">
      <c r="A14" s="19" t="s">
        <v>5</v>
      </c>
      <c r="B14" s="15">
        <f>SUM(B11:B13)</f>
        <v>0</v>
      </c>
      <c r="C14" s="15"/>
      <c r="D14" s="19"/>
      <c r="E14" s="19"/>
      <c r="F14" s="81"/>
      <c r="G14" s="81"/>
      <c r="H14" s="81"/>
      <c r="I14" s="82">
        <f>SUM(I11:I13)</f>
        <v>0</v>
      </c>
    </row>
    <row r="15" spans="1:9" ht="15.75" thickBot="1">
      <c r="A15" s="61"/>
      <c r="B15" s="121"/>
      <c r="C15" s="121"/>
      <c r="D15" s="61"/>
      <c r="E15" s="61"/>
      <c r="F15" s="136"/>
      <c r="G15" s="136"/>
      <c r="H15" s="136"/>
      <c r="I15" s="136"/>
    </row>
    <row r="16" spans="1:9" ht="21.75" thickBot="1">
      <c r="A16" s="57" t="s">
        <v>91</v>
      </c>
      <c r="B16" s="58"/>
      <c r="C16" s="58"/>
      <c r="D16" s="58"/>
      <c r="E16" s="58"/>
      <c r="F16" s="58"/>
      <c r="G16" s="58"/>
      <c r="H16" s="58"/>
      <c r="I16" s="58"/>
    </row>
    <row r="17" spans="1:9">
      <c r="A17" s="30" t="s">
        <v>129</v>
      </c>
      <c r="B17" s="31" t="s">
        <v>8</v>
      </c>
      <c r="C17" s="31" t="s">
        <v>9</v>
      </c>
      <c r="D17" s="32" t="s">
        <v>1</v>
      </c>
      <c r="E17" s="32" t="s">
        <v>3</v>
      </c>
      <c r="F17" s="33" t="s">
        <v>2</v>
      </c>
      <c r="G17" s="33" t="s">
        <v>54</v>
      </c>
      <c r="H17" s="33" t="s">
        <v>4</v>
      </c>
      <c r="I17" s="33" t="s">
        <v>10</v>
      </c>
    </row>
    <row r="18" spans="1:9" ht="21.6" customHeight="1">
      <c r="A18" s="85" t="s">
        <v>161</v>
      </c>
      <c r="B18" s="15">
        <f>+C18*E18</f>
        <v>0</v>
      </c>
      <c r="C18" s="15">
        <v>580000</v>
      </c>
      <c r="D18" s="85" t="s">
        <v>189</v>
      </c>
      <c r="E18" s="22"/>
      <c r="F18" s="17">
        <v>154</v>
      </c>
      <c r="G18" s="17">
        <v>118.8</v>
      </c>
      <c r="H18" s="17">
        <v>20</v>
      </c>
      <c r="I18" s="59">
        <f>(E18*F18)*G18*H18</f>
        <v>0</v>
      </c>
    </row>
    <row r="19" spans="1:9">
      <c r="A19" s="85" t="s">
        <v>163</v>
      </c>
      <c r="B19" s="15">
        <f>+C19*E19</f>
        <v>0</v>
      </c>
      <c r="C19" s="15">
        <v>285</v>
      </c>
      <c r="D19" s="85" t="s">
        <v>97</v>
      </c>
      <c r="E19" s="22"/>
      <c r="F19" s="17"/>
      <c r="G19" s="17"/>
      <c r="H19" s="17"/>
      <c r="I19" s="169"/>
    </row>
    <row r="20" spans="1:9">
      <c r="A20" s="19" t="s">
        <v>5</v>
      </c>
      <c r="B20" s="15">
        <f>SUM(B18:B19)</f>
        <v>0</v>
      </c>
      <c r="C20" s="15"/>
      <c r="D20" s="19"/>
      <c r="E20" s="19"/>
      <c r="F20" s="81"/>
      <c r="G20" s="81"/>
      <c r="H20" s="81"/>
      <c r="I20" s="82">
        <f>SUM(I18:I19)</f>
        <v>0</v>
      </c>
    </row>
    <row r="21" spans="1:9" ht="15.75" thickBot="1">
      <c r="A21" s="61"/>
      <c r="B21" s="121"/>
      <c r="C21" s="121"/>
      <c r="D21" s="61"/>
      <c r="E21" s="61"/>
      <c r="F21" s="136"/>
      <c r="G21" s="136"/>
      <c r="H21" s="136"/>
      <c r="I21" s="136"/>
    </row>
    <row r="22" spans="1:9" ht="21.75" thickBot="1">
      <c r="A22" s="57" t="s">
        <v>92</v>
      </c>
      <c r="B22" s="58"/>
      <c r="C22" s="58"/>
      <c r="D22" s="58"/>
      <c r="E22" s="58"/>
      <c r="F22" s="58"/>
      <c r="G22" s="58"/>
      <c r="H22" s="58"/>
      <c r="I22" s="58"/>
    </row>
    <row r="23" spans="1:9">
      <c r="A23" s="30" t="s">
        <v>162</v>
      </c>
      <c r="B23" s="31" t="s">
        <v>8</v>
      </c>
      <c r="C23" s="31" t="s">
        <v>9</v>
      </c>
      <c r="D23" s="32" t="s">
        <v>1</v>
      </c>
      <c r="E23" s="32" t="s">
        <v>3</v>
      </c>
      <c r="F23" s="33" t="s">
        <v>2</v>
      </c>
      <c r="G23" s="33" t="s">
        <v>54</v>
      </c>
      <c r="H23" s="33" t="s">
        <v>4</v>
      </c>
      <c r="I23" s="33" t="s">
        <v>10</v>
      </c>
    </row>
    <row r="24" spans="1:9">
      <c r="A24" s="85" t="s">
        <v>208</v>
      </c>
      <c r="B24" s="15">
        <f>+C24*E24</f>
        <v>0</v>
      </c>
      <c r="C24" s="15">
        <v>382000</v>
      </c>
      <c r="D24" s="85" t="s">
        <v>189</v>
      </c>
      <c r="E24" s="22"/>
      <c r="F24" s="17">
        <v>154</v>
      </c>
      <c r="G24" s="17">
        <v>34.1</v>
      </c>
      <c r="H24" s="17">
        <v>20</v>
      </c>
      <c r="I24" s="59">
        <f>(E24*F24)*G24*H24</f>
        <v>0</v>
      </c>
    </row>
    <row r="25" spans="1:9">
      <c r="A25" s="85" t="s">
        <v>164</v>
      </c>
      <c r="B25" s="15">
        <f>+C25*E25</f>
        <v>0</v>
      </c>
      <c r="C25" s="15">
        <v>545</v>
      </c>
      <c r="D25" s="85" t="s">
        <v>97</v>
      </c>
      <c r="E25" s="22"/>
      <c r="F25" s="17"/>
      <c r="G25" s="17"/>
      <c r="H25" s="17"/>
      <c r="I25" s="169"/>
    </row>
    <row r="26" spans="1:9">
      <c r="A26" s="85" t="s">
        <v>98</v>
      </c>
      <c r="B26" s="15">
        <f>+C26*E26</f>
        <v>0</v>
      </c>
      <c r="C26" s="15">
        <v>607000</v>
      </c>
      <c r="D26" s="85" t="s">
        <v>37</v>
      </c>
      <c r="E26" s="22"/>
      <c r="F26" s="17"/>
      <c r="G26" s="17"/>
      <c r="H26" s="17"/>
      <c r="I26" s="169"/>
    </row>
    <row r="27" spans="1:9">
      <c r="A27" s="85" t="s">
        <v>209</v>
      </c>
      <c r="B27" s="15">
        <f>+C27*E27</f>
        <v>0</v>
      </c>
      <c r="C27" s="15">
        <v>26000</v>
      </c>
      <c r="D27" s="85" t="s">
        <v>210</v>
      </c>
      <c r="E27" s="22"/>
      <c r="F27" s="17"/>
      <c r="G27" s="17"/>
      <c r="H27" s="17"/>
      <c r="I27" s="169"/>
    </row>
    <row r="28" spans="1:9">
      <c r="A28" s="19" t="s">
        <v>5</v>
      </c>
      <c r="B28" s="15">
        <f>SUM(B24:B27)</f>
        <v>0</v>
      </c>
      <c r="C28" s="15"/>
      <c r="D28" s="19"/>
      <c r="E28" s="19"/>
      <c r="F28" s="81"/>
      <c r="G28" s="81"/>
      <c r="H28" s="81"/>
      <c r="I28" s="82">
        <f>SUM(I24:I27)</f>
        <v>0</v>
      </c>
    </row>
    <row r="29" spans="1:9" ht="15.75" thickBot="1">
      <c r="A29" s="61"/>
      <c r="B29" s="121"/>
      <c r="C29" s="121"/>
      <c r="D29" s="61"/>
      <c r="E29" s="61"/>
      <c r="F29" s="136"/>
      <c r="G29" s="136"/>
      <c r="H29" s="136"/>
      <c r="I29" s="136"/>
    </row>
    <row r="30" spans="1:9" ht="21.75" thickBot="1">
      <c r="A30" s="57" t="s">
        <v>211</v>
      </c>
      <c r="B30" s="58"/>
      <c r="C30" s="58"/>
      <c r="D30" s="58"/>
      <c r="E30" s="58"/>
      <c r="F30" s="58"/>
      <c r="G30" s="58"/>
      <c r="H30" s="58"/>
      <c r="I30" s="58"/>
    </row>
    <row r="31" spans="1:9">
      <c r="A31" s="30" t="s">
        <v>128</v>
      </c>
      <c r="B31" s="31" t="s">
        <v>8</v>
      </c>
      <c r="C31" s="31" t="s">
        <v>9</v>
      </c>
      <c r="D31" s="32" t="s">
        <v>1</v>
      </c>
      <c r="E31" s="32" t="s">
        <v>3</v>
      </c>
      <c r="F31" s="33" t="s">
        <v>2</v>
      </c>
      <c r="G31" s="33" t="s">
        <v>54</v>
      </c>
      <c r="H31" s="33" t="s">
        <v>4</v>
      </c>
      <c r="I31" s="33" t="s">
        <v>10</v>
      </c>
    </row>
    <row r="32" spans="1:9">
      <c r="A32" s="85" t="s">
        <v>99</v>
      </c>
      <c r="B32" s="190" t="s">
        <v>192</v>
      </c>
      <c r="C32" s="190" t="s">
        <v>192</v>
      </c>
      <c r="D32" s="85" t="s">
        <v>189</v>
      </c>
      <c r="E32" s="22"/>
      <c r="F32" s="17">
        <v>33</v>
      </c>
      <c r="G32" s="17">
        <v>154</v>
      </c>
      <c r="H32" s="17">
        <v>15</v>
      </c>
      <c r="I32" s="59">
        <f>E32*F32*G32*H32</f>
        <v>0</v>
      </c>
    </row>
    <row r="33" spans="1:9">
      <c r="A33" s="85" t="s">
        <v>212</v>
      </c>
      <c r="B33" s="15">
        <f>+C33*E33</f>
        <v>0</v>
      </c>
      <c r="C33" s="15">
        <v>18000</v>
      </c>
      <c r="D33" s="85" t="s">
        <v>178</v>
      </c>
      <c r="E33" s="22"/>
      <c r="F33" s="17"/>
      <c r="G33" s="17"/>
      <c r="H33" s="17"/>
      <c r="I33" s="169"/>
    </row>
    <row r="34" spans="1:9">
      <c r="A34" s="85" t="s">
        <v>100</v>
      </c>
      <c r="B34" s="15">
        <f>+C34*E34</f>
        <v>0</v>
      </c>
      <c r="C34" s="15">
        <v>40000</v>
      </c>
      <c r="D34" s="85" t="s">
        <v>37</v>
      </c>
      <c r="E34" s="22"/>
      <c r="F34" s="17"/>
      <c r="G34" s="17"/>
      <c r="H34" s="17"/>
      <c r="I34" s="169"/>
    </row>
    <row r="35" spans="1:9">
      <c r="A35" s="19" t="s">
        <v>5</v>
      </c>
      <c r="B35" s="15">
        <f>SUM(B32:B34)</f>
        <v>0</v>
      </c>
      <c r="C35" s="15"/>
      <c r="D35" s="19"/>
      <c r="E35" s="19"/>
      <c r="F35" s="81"/>
      <c r="G35" s="81"/>
      <c r="H35" s="81"/>
      <c r="I35" s="82">
        <f>SUM(I32:I34)</f>
        <v>0</v>
      </c>
    </row>
    <row r="36" spans="1:9" ht="15.75" thickBot="1">
      <c r="A36" s="61"/>
      <c r="B36" s="121"/>
      <c r="C36" s="121"/>
      <c r="D36" s="61"/>
      <c r="E36" s="61"/>
      <c r="F36" s="136"/>
      <c r="G36" s="136"/>
      <c r="H36" s="136"/>
      <c r="I36" s="136"/>
    </row>
    <row r="37" spans="1:9" ht="21.75" thickBot="1">
      <c r="A37" s="57" t="s">
        <v>93</v>
      </c>
      <c r="B37" s="58"/>
      <c r="C37" s="58"/>
      <c r="D37" s="58"/>
      <c r="E37" s="58"/>
      <c r="F37" s="58"/>
      <c r="G37" s="58"/>
      <c r="H37" s="58"/>
      <c r="I37" s="58"/>
    </row>
    <row r="38" spans="1:9">
      <c r="A38" s="30" t="s">
        <v>128</v>
      </c>
      <c r="B38" s="31" t="s">
        <v>8</v>
      </c>
      <c r="C38" s="31" t="s">
        <v>9</v>
      </c>
      <c r="D38" s="32" t="s">
        <v>1</v>
      </c>
      <c r="E38" s="32" t="s">
        <v>3</v>
      </c>
      <c r="F38" s="33" t="s">
        <v>2</v>
      </c>
      <c r="G38" s="33" t="s">
        <v>54</v>
      </c>
      <c r="H38" s="33" t="s">
        <v>4</v>
      </c>
      <c r="I38" s="33" t="s">
        <v>10</v>
      </c>
    </row>
    <row r="39" spans="1:9">
      <c r="A39" s="85" t="s">
        <v>101</v>
      </c>
      <c r="B39" s="190" t="s">
        <v>192</v>
      </c>
      <c r="C39" s="190" t="s">
        <v>192</v>
      </c>
      <c r="D39" s="85" t="s">
        <v>189</v>
      </c>
      <c r="E39" s="22"/>
      <c r="F39" s="17">
        <v>33</v>
      </c>
      <c r="G39" s="17">
        <v>154</v>
      </c>
      <c r="H39" s="17">
        <v>15</v>
      </c>
      <c r="I39" s="59">
        <f>E39*F39*G39*H39</f>
        <v>0</v>
      </c>
    </row>
    <row r="40" spans="1:9">
      <c r="A40" s="85" t="s">
        <v>213</v>
      </c>
      <c r="B40" s="15">
        <f>+C40*E40</f>
        <v>0</v>
      </c>
      <c r="C40" s="15">
        <v>2200</v>
      </c>
      <c r="D40" s="85" t="s">
        <v>178</v>
      </c>
      <c r="E40" s="22"/>
      <c r="F40" s="17"/>
      <c r="G40" s="17"/>
      <c r="H40" s="17"/>
      <c r="I40" s="169"/>
    </row>
    <row r="41" spans="1:9">
      <c r="A41" s="85" t="s">
        <v>100</v>
      </c>
      <c r="B41" s="15">
        <f>+C41*E41</f>
        <v>0</v>
      </c>
      <c r="C41" s="15">
        <v>40000</v>
      </c>
      <c r="D41" s="85" t="s">
        <v>37</v>
      </c>
      <c r="E41" s="22"/>
      <c r="F41" s="17"/>
      <c r="G41" s="17"/>
      <c r="H41" s="17"/>
      <c r="I41" s="169"/>
    </row>
    <row r="42" spans="1:9">
      <c r="A42" s="19" t="s">
        <v>5</v>
      </c>
      <c r="B42" s="15">
        <f>SUM(B39:B41)</f>
        <v>0</v>
      </c>
      <c r="C42" s="15"/>
      <c r="D42" s="19"/>
      <c r="E42" s="19"/>
      <c r="F42" s="81"/>
      <c r="G42" s="81"/>
      <c r="H42" s="81"/>
      <c r="I42" s="82">
        <f>SUM(I39:I41)</f>
        <v>0</v>
      </c>
    </row>
    <row r="43" spans="1:9">
      <c r="A43" s="61"/>
      <c r="B43" s="121"/>
      <c r="C43" s="121"/>
      <c r="D43" s="61"/>
      <c r="E43" s="61"/>
      <c r="F43" s="136"/>
      <c r="G43" s="136"/>
      <c r="H43" s="136"/>
      <c r="I43" s="136"/>
    </row>
    <row r="44" spans="1:9">
      <c r="A44" s="54" t="s">
        <v>11</v>
      </c>
      <c r="B44" s="205">
        <f>SUM(I7,I14,I20,I28,I35,I42)</f>
        <v>0</v>
      </c>
      <c r="C44" s="54"/>
      <c r="D44" s="54"/>
      <c r="E44" s="54"/>
      <c r="F44" s="54"/>
      <c r="G44" s="54"/>
      <c r="H44" s="54"/>
      <c r="I44" s="54"/>
    </row>
    <row r="45" spans="1:9" ht="15.75" thickBot="1">
      <c r="A45" s="54" t="s">
        <v>6</v>
      </c>
      <c r="B45" s="205">
        <f>SUM(B7,B14,B20,B28,B35,B42)</f>
        <v>0</v>
      </c>
      <c r="C45" s="54"/>
      <c r="D45" s="54"/>
      <c r="E45" s="54"/>
      <c r="F45" s="54"/>
      <c r="G45" s="54"/>
      <c r="H45" s="54"/>
      <c r="I45" s="54"/>
    </row>
    <row r="46" spans="1:9" ht="15.75" thickBot="1">
      <c r="A46" s="56" t="s">
        <v>216</v>
      </c>
      <c r="B46" s="53">
        <f>IFERROR(B44/B45,0)*1000</f>
        <v>0</v>
      </c>
      <c r="C46" s="54"/>
      <c r="D46" s="54"/>
      <c r="E46" s="54"/>
      <c r="F46" s="54"/>
      <c r="G46" s="54"/>
      <c r="H46" s="54"/>
      <c r="I46" s="54"/>
    </row>
    <row r="47" spans="1:9">
      <c r="A47" s="131" t="s">
        <v>217</v>
      </c>
      <c r="B47" s="132">
        <f>IF((--(E5&gt;0) + --(E11&gt;0) +--(E18&gt;0) + --(E24&gt;0) + --(E32&gt;0) + --(E39&gt;0))=0, 0, SUM(B44) / (--(E5&gt;0) + --(E11&gt;0) +--(E18&gt;0) + --(E24&gt;0) + --(E32&gt;0) + --(E39&gt;0)))</f>
        <v>0</v>
      </c>
      <c r="C47" s="132"/>
    </row>
    <row r="49" spans="1:9">
      <c r="A49" s="131"/>
      <c r="B49" s="198"/>
      <c r="C49" s="3"/>
      <c r="F49" s="3"/>
      <c r="G49" s="3"/>
      <c r="H49" s="3"/>
      <c r="I49" s="3"/>
    </row>
    <row r="50" spans="1:9">
      <c r="B50" s="3"/>
      <c r="C50" s="3"/>
      <c r="F50" s="3"/>
      <c r="G50" s="3"/>
      <c r="H50" s="3"/>
      <c r="I50" s="3"/>
    </row>
    <row r="51" spans="1:9">
      <c r="A51" s="4"/>
      <c r="B51" s="3"/>
      <c r="C51" s="3"/>
      <c r="F51" s="3"/>
      <c r="G51" s="3"/>
      <c r="H51" s="3"/>
      <c r="I51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8580-4B32-445A-B21D-67AD0D5E20B8}">
  <sheetPr>
    <tabColor rgb="FF00B0F0"/>
  </sheetPr>
  <dimension ref="A1:K7"/>
  <sheetViews>
    <sheetView zoomScale="80" workbookViewId="0">
      <selection activeCell="B9" sqref="B9"/>
    </sheetView>
  </sheetViews>
  <sheetFormatPr defaultRowHeight="15"/>
  <cols>
    <col min="1" max="1" width="119.140625" customWidth="1"/>
    <col min="2" max="2" width="19.42578125" customWidth="1"/>
  </cols>
  <sheetData>
    <row r="1" spans="1:11" ht="28.5">
      <c r="A1" s="7" t="s">
        <v>165</v>
      </c>
      <c r="B1" s="8"/>
      <c r="C1" s="8"/>
      <c r="D1" s="9"/>
      <c r="E1" s="9"/>
      <c r="F1" s="10"/>
      <c r="G1" s="10"/>
      <c r="H1" s="10"/>
      <c r="I1" s="10"/>
      <c r="J1" s="10"/>
      <c r="K1" s="116"/>
    </row>
    <row r="2" spans="1:11" ht="15.75" thickBot="1">
      <c r="A2" s="3"/>
      <c r="B2" s="11"/>
      <c r="C2" s="11"/>
      <c r="D2" s="3"/>
      <c r="E2" s="3"/>
      <c r="F2" s="12"/>
      <c r="G2" s="12"/>
      <c r="H2" s="12"/>
      <c r="I2" s="12"/>
      <c r="J2" s="12"/>
    </row>
    <row r="3" spans="1:11">
      <c r="A3" s="126" t="s">
        <v>72</v>
      </c>
      <c r="B3" s="127"/>
      <c r="C3" s="117"/>
      <c r="D3" s="118"/>
      <c r="E3" s="119"/>
      <c r="F3" s="120"/>
      <c r="G3" s="120"/>
      <c r="H3" s="120"/>
      <c r="I3" s="120"/>
      <c r="J3" s="120"/>
    </row>
    <row r="4" spans="1:11">
      <c r="A4" s="128" t="s">
        <v>74</v>
      </c>
      <c r="B4" s="129"/>
      <c r="C4" s="121"/>
      <c r="D4" s="122"/>
      <c r="E4" s="119"/>
      <c r="F4" s="123"/>
      <c r="G4" s="123"/>
      <c r="H4" s="123"/>
      <c r="I4" s="124"/>
      <c r="J4" s="125"/>
    </row>
    <row r="5" spans="1:11" ht="15.75" thickBot="1">
      <c r="A5" s="130" t="s">
        <v>73</v>
      </c>
      <c r="B5" s="199"/>
      <c r="C5" s="121"/>
      <c r="D5" s="122"/>
      <c r="E5" s="119"/>
      <c r="F5" s="119"/>
      <c r="G5" s="119"/>
      <c r="H5" s="44"/>
      <c r="I5" s="124"/>
      <c r="J5" s="44"/>
    </row>
    <row r="6" spans="1:11" ht="15.75" thickBot="1">
      <c r="A6" s="3"/>
      <c r="B6" s="11"/>
      <c r="C6" s="11"/>
      <c r="D6" s="3"/>
      <c r="E6" s="3"/>
      <c r="F6" s="12"/>
      <c r="G6" s="12"/>
      <c r="H6" s="12"/>
      <c r="I6" s="12"/>
      <c r="J6" s="92"/>
    </row>
    <row r="7" spans="1:11" ht="15.75" thickBot="1">
      <c r="A7" s="56" t="s">
        <v>216</v>
      </c>
      <c r="B7" s="53">
        <f>IFERROR(B4/B5,0)</f>
        <v>0</v>
      </c>
      <c r="C7" s="54"/>
      <c r="D7" s="54"/>
      <c r="E7" s="54"/>
      <c r="F7" s="54"/>
      <c r="G7" s="54"/>
      <c r="H7" s="54"/>
      <c r="I7" s="54"/>
      <c r="J7" s="5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CFF6A184C8945A28481F37C0FC190" ma:contentTypeVersion="37" ma:contentTypeDescription="Create a new document." ma:contentTypeScope="" ma:versionID="8b423ad80d7347fe36bf91be43321b67">
  <xsd:schema xmlns:xsd="http://www.w3.org/2001/XMLSchema" xmlns:xs="http://www.w3.org/2001/XMLSchema" xmlns:p="http://schemas.microsoft.com/office/2006/metadata/properties" xmlns:ns2="fa11fba7-18d9-46e6-9b20-1e14506a464c" xmlns:ns3="http://schemas.microsoft.com/sharepoint/v4" xmlns:ns4="248262e4-585a-49c5-8814-f66108af68ec" targetNamespace="http://schemas.microsoft.com/office/2006/metadata/properties" ma:root="true" ma:fieldsID="05f90a4ab0a8ce9af58c8bd0906cffb5" ns2:_="" ns3:_="" ns4:_="">
    <xsd:import namespace="fa11fba7-18d9-46e6-9b20-1e14506a464c"/>
    <xsd:import namespace="http://schemas.microsoft.com/sharepoint/v4"/>
    <xsd:import namespace="248262e4-585a-49c5-8814-f66108af6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IconOverlay" minOccurs="0"/>
                <xsd:element ref="ns2:SharedWithDetails" minOccurs="0"/>
                <xsd:element ref="ns4:Journalnumm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1fba7-18d9-46e6-9b20-1e14506a46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262e4-585a-49c5-8814-f66108af68ec" elementFormDefault="qualified">
    <xsd:import namespace="http://schemas.microsoft.com/office/2006/documentManagement/types"/>
    <xsd:import namespace="http://schemas.microsoft.com/office/infopath/2007/PartnerControls"/>
    <xsd:element name="Journalnummer" ma:index="11" nillable="true" ma:displayName="Journalnummer" ma:internalName="Journalnummer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Journalnummer xmlns="248262e4-585a-49c5-8814-f66108af68ec" xsi:nil="true"/>
  </documentManagement>
</p:properties>
</file>

<file path=customXml/itemProps1.xml><?xml version="1.0" encoding="utf-8"?>
<ds:datastoreItem xmlns:ds="http://schemas.openxmlformats.org/officeDocument/2006/customXml" ds:itemID="{2518184F-36F0-43CB-8D8F-8C25FFA957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B498B-9F96-40EE-B3BD-4EF53B447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11fba7-18d9-46e6-9b20-1e14506a464c"/>
    <ds:schemaRef ds:uri="http://schemas.microsoft.com/sharepoint/v4"/>
    <ds:schemaRef ds:uri="248262e4-585a-49c5-8814-f66108af6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8D84E1-8A3A-4C64-B7A8-7FC2A5623DBF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fa11fba7-18d9-46e6-9b20-1e14506a464c"/>
    <ds:schemaRef ds:uri="http://schemas.openxmlformats.org/package/2006/metadata/core-properties"/>
    <ds:schemaRef ds:uri="248262e4-585a-49c5-8814-f66108af68ec"/>
    <ds:schemaRef ds:uri="http://schemas.microsoft.com/sharepoint/v4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4</vt:i4>
      </vt:variant>
    </vt:vector>
  </HeadingPairs>
  <TitlesOfParts>
    <vt:vector size="14" baseType="lpstr">
      <vt:lpstr>0. Introduktion</vt:lpstr>
      <vt:lpstr>1. Gylletanke, ammoniak</vt:lpstr>
      <vt:lpstr>2. Planteavl, pesticid</vt:lpstr>
      <vt:lpstr>3. Kvægstalde, ammoniak</vt:lpstr>
      <vt:lpstr>4. Gartneri, energi</vt:lpstr>
      <vt:lpstr>5. Svinestalde, ammoniak</vt:lpstr>
      <vt:lpstr>6. Væksthuse, næringsstoffer</vt:lpstr>
      <vt:lpstr>7. Fjerkræ, energi</vt:lpstr>
      <vt:lpstr>8. Planteavl, energi</vt:lpstr>
      <vt:lpstr>9. Buræg, omlægning</vt:lpstr>
      <vt:lpstr>I1_Prioriteringsscore</vt:lpstr>
      <vt:lpstr>I2_Prioriteringsscore</vt:lpstr>
      <vt:lpstr>'5. Svinestalde, ammoniak'!I4_Prioriteringsscore</vt:lpstr>
      <vt:lpstr>I4_Prioriteringsscore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Beregning af beløb og prioriteringsscore 1 og 2</dc:title>
  <dc:creator>Søren F Gjerrild</dc:creator>
  <cp:lastModifiedBy>Danielle Kjerulff Funk Skovbo</cp:lastModifiedBy>
  <cp:lastPrinted>2019-09-13T08:39:52Z</cp:lastPrinted>
  <dcterms:created xsi:type="dcterms:W3CDTF">2015-12-14T07:25:21Z</dcterms:created>
  <dcterms:modified xsi:type="dcterms:W3CDTF">2026-09-24T11:51:55Z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0x0101009CACFF6A184C8945A28481F37C0FC190</vt:lpwstr>
  </property>
</Properties>
</file>